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tamen.sharepoint.com/sites/WeV-tamen-Projekte/Freigegebene Dokumente/BEB/09_Handreichung/Anhänge/"/>
    </mc:Choice>
  </mc:AlternateContent>
  <xr:revisionPtr revIDLastSave="35" documentId="8_{C2FBED0C-A4B5-43CA-8F6B-9FA9FB1343BC}" xr6:coauthVersionLast="47" xr6:coauthVersionMax="47" xr10:uidLastSave="{6CA80817-B4B1-4562-B6D3-A608C2362DD2}"/>
  <bookViews>
    <workbookView xWindow="-110" yWindow="-110" windowWidth="19420" windowHeight="10420" activeTab="1" xr2:uid="{00000000-000D-0000-FFFF-FFFF00000000}"/>
  </bookViews>
  <sheets>
    <sheet name="Nutzungsübersicht" sheetId="6" r:id="rId1"/>
    <sheet name="Einschätzungskriterien " sheetId="1" r:id="rId2"/>
    <sheet name="Punkte" sheetId="3" state="veryHidden" r:id="rId3"/>
    <sheet name="Skala" sheetId="2" state="veryHidden" r:id="rId4"/>
  </sheets>
  <definedNames>
    <definedName name="_xlnm.Print_Area" localSheetId="1">'Einschätzungskriterien '!$C$1:$I$199</definedName>
    <definedName name="_xlnm.Print_Area" localSheetId="0">Nutzungsübersicht!$B$1:$H$103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6" l="1"/>
  <c r="C7" i="6"/>
  <c r="E8" i="6" s="1"/>
  <c r="E9" i="6"/>
  <c r="E12" i="6"/>
  <c r="E14" i="6"/>
  <c r="E15" i="6"/>
  <c r="C18" i="6"/>
  <c r="E21" i="6" s="1"/>
  <c r="E19" i="6"/>
  <c r="E20" i="6"/>
  <c r="C83" i="6"/>
  <c r="D83" i="6"/>
  <c r="E83" i="6"/>
  <c r="E86" i="6" s="1"/>
  <c r="F83" i="6"/>
  <c r="G83" i="6"/>
  <c r="G86" i="6" s="1"/>
  <c r="C84" i="6"/>
  <c r="C87" i="6" s="1"/>
  <c r="H90" i="6" s="1"/>
  <c r="E96" i="6" s="1"/>
  <c r="D84" i="6"/>
  <c r="D87" i="6" s="1"/>
  <c r="E84" i="6"/>
  <c r="E87" i="6" s="1"/>
  <c r="F84" i="6"/>
  <c r="F87" i="6" s="1"/>
  <c r="G84" i="6"/>
  <c r="C86" i="6"/>
  <c r="D86" i="6"/>
  <c r="F86" i="6"/>
  <c r="G87" i="6"/>
  <c r="C103" i="6"/>
  <c r="H89" i="6" l="1"/>
  <c r="E13" i="6"/>
  <c r="E11" i="6"/>
  <c r="E10" i="6"/>
  <c r="C23" i="6"/>
  <c r="C24" i="6" s="1"/>
  <c r="H91" i="6" l="1"/>
  <c r="E97" i="6" l="1"/>
  <c r="C102" i="6"/>
  <c r="J45" i="3" l="1" a="1"/>
  <c r="J45" i="3" s="1"/>
  <c r="L45" i="3" s="1"/>
  <c r="H184" i="1" s="1"/>
  <c r="J44" i="3" a="1"/>
  <c r="J44" i="3" s="1"/>
  <c r="L44" i="3" s="1"/>
  <c r="H180" i="1" s="1"/>
  <c r="J43" i="3" a="1"/>
  <c r="J43" i="3" s="1"/>
  <c r="L43" i="3" s="1"/>
  <c r="H176" i="1" s="1"/>
  <c r="J42" i="3" a="1"/>
  <c r="J42" i="3" s="1"/>
  <c r="L42" i="3" s="1"/>
  <c r="H172" i="1" s="1"/>
  <c r="J41" i="3" a="1"/>
  <c r="J41" i="3" s="1"/>
  <c r="L41" i="3" s="1"/>
  <c r="H168" i="1" s="1"/>
  <c r="J40" i="3" a="1"/>
  <c r="J40" i="3" s="1"/>
  <c r="L40" i="3" s="1"/>
  <c r="J38" i="3" a="1"/>
  <c r="J38" i="3" s="1"/>
  <c r="L38" i="3" s="1"/>
  <c r="H158" i="1" s="1"/>
  <c r="J37" i="3" a="1"/>
  <c r="J37" i="3" s="1"/>
  <c r="L37" i="3" s="1"/>
  <c r="H155" i="1" s="1"/>
  <c r="J36" i="3" a="1"/>
  <c r="J36" i="3" s="1"/>
  <c r="L36" i="3" s="1"/>
  <c r="H151" i="1" s="1"/>
  <c r="J35" i="3" a="1"/>
  <c r="J35" i="3" s="1"/>
  <c r="L35" i="3" s="1"/>
  <c r="H146" i="1" s="1"/>
  <c r="J34" i="3" a="1"/>
  <c r="J34" i="3" s="1"/>
  <c r="L34" i="3" s="1"/>
  <c r="J32" i="3" a="1"/>
  <c r="J32" i="3" s="1"/>
  <c r="L32" i="3" s="1"/>
  <c r="H136" i="1" s="1"/>
  <c r="J31" i="3" a="1"/>
  <c r="J31" i="3" s="1"/>
  <c r="L31" i="3" s="1"/>
  <c r="H131" i="1" s="1"/>
  <c r="J30" i="3" a="1"/>
  <c r="J30" i="3" s="1"/>
  <c r="L30" i="3" s="1"/>
  <c r="J28" i="3" a="1"/>
  <c r="J28" i="3" s="1"/>
  <c r="L28" i="3" s="1"/>
  <c r="J27" i="3" a="1"/>
  <c r="J27" i="3" s="1"/>
  <c r="L27" i="3" s="1"/>
  <c r="H117" i="1" s="1"/>
  <c r="J26" i="3" a="1"/>
  <c r="J26" i="3" s="1"/>
  <c r="L26" i="3" s="1"/>
  <c r="H113" i="1" s="1"/>
  <c r="J25" i="3" a="1"/>
  <c r="J25" i="3" s="1"/>
  <c r="L25" i="3" s="1"/>
  <c r="H109" i="1" s="1"/>
  <c r="J24" i="3" a="1"/>
  <c r="J24" i="3" s="1"/>
  <c r="L24" i="3" s="1"/>
  <c r="H105" i="1" s="1"/>
  <c r="J23" i="3" a="1"/>
  <c r="J23" i="3" s="1"/>
  <c r="L23" i="3" s="1"/>
  <c r="H100" i="1" s="1"/>
  <c r="J22" i="3" a="1"/>
  <c r="J22" i="3" s="1"/>
  <c r="L22" i="3" s="1"/>
  <c r="H95" i="1" s="1"/>
  <c r="J20" i="3" a="1"/>
  <c r="J20" i="3" s="1"/>
  <c r="L20" i="3" s="1"/>
  <c r="H89" i="1" s="1"/>
  <c r="J19" i="3" a="1"/>
  <c r="J19" i="3" s="1"/>
  <c r="L19" i="3" s="1"/>
  <c r="H83" i="1" s="1"/>
  <c r="J18" i="3" a="1"/>
  <c r="J18" i="3" s="1"/>
  <c r="L18" i="3" s="1"/>
  <c r="H79" i="1" s="1"/>
  <c r="J17" i="3" a="1"/>
  <c r="J17" i="3" s="1"/>
  <c r="L17" i="3" s="1"/>
  <c r="H73" i="1" s="1"/>
  <c r="J16" i="3" a="1"/>
  <c r="J16" i="3" s="1"/>
  <c r="L16" i="3" s="1"/>
  <c r="J14" i="3" a="1"/>
  <c r="J14" i="3" s="1"/>
  <c r="L14" i="3" s="1"/>
  <c r="H61" i="1" s="1"/>
  <c r="J13" i="3" a="1"/>
  <c r="J13" i="3" s="1"/>
  <c r="L13" i="3" s="1"/>
  <c r="H57" i="1" s="1"/>
  <c r="J12" i="3" a="1"/>
  <c r="J12" i="3" s="1"/>
  <c r="L12" i="3" s="1"/>
  <c r="H53" i="1" s="1"/>
  <c r="J11" i="3" a="1"/>
  <c r="J11" i="3" s="1"/>
  <c r="L11" i="3" s="1"/>
  <c r="H49" i="1" s="1"/>
  <c r="J10" i="3" a="1"/>
  <c r="J10" i="3" s="1"/>
  <c r="L10" i="3" s="1"/>
  <c r="H46" i="1" s="1"/>
  <c r="J9" i="3" a="1"/>
  <c r="J9" i="3" s="1"/>
  <c r="L9" i="3" s="1"/>
  <c r="H42" i="1" s="1"/>
  <c r="J8" i="3" a="1"/>
  <c r="J8" i="3" s="1"/>
  <c r="L8" i="3" s="1"/>
  <c r="H39" i="1" s="1"/>
  <c r="J7" i="3" a="1"/>
  <c r="J7" i="3" s="1"/>
  <c r="L7" i="3" s="1"/>
  <c r="J4" i="3" a="1"/>
  <c r="J4" i="3" s="1"/>
  <c r="L4" i="3" s="1"/>
  <c r="H21" i="1" s="1"/>
  <c r="J5" i="3" a="1"/>
  <c r="J5" i="3" s="1"/>
  <c r="L5" i="3" s="1"/>
  <c r="H29" i="1" s="1"/>
  <c r="J2" i="3" a="1"/>
  <c r="J2" i="3" s="1"/>
  <c r="L2" i="3" s="1"/>
  <c r="H6" i="1" s="1"/>
  <c r="J3" i="3" a="1"/>
  <c r="J3" i="3" s="1"/>
  <c r="L3" i="3" s="1"/>
  <c r="H13" i="1" s="1"/>
  <c r="H149" i="1"/>
  <c r="H148" i="1"/>
  <c r="H147" i="1"/>
  <c r="H134" i="1"/>
  <c r="H133" i="1"/>
  <c r="H132" i="1"/>
  <c r="H103" i="1"/>
  <c r="H102" i="1"/>
  <c r="H101" i="1"/>
  <c r="H98" i="1"/>
  <c r="H97" i="1"/>
  <c r="H96" i="1"/>
  <c r="N6" i="3" l="1"/>
  <c r="N21" i="3"/>
  <c r="H35" i="1"/>
  <c r="H64" i="1" s="1"/>
  <c r="D193" i="1" s="1"/>
  <c r="N15" i="3"/>
  <c r="H164" i="1"/>
  <c r="H187" i="1" s="1"/>
  <c r="D198" i="1" s="1"/>
  <c r="N45" i="3"/>
  <c r="H142" i="1"/>
  <c r="H161" i="1" s="1"/>
  <c r="D197" i="1" s="1"/>
  <c r="N39" i="3"/>
  <c r="H127" i="1"/>
  <c r="H139" i="1" s="1"/>
  <c r="D196" i="1" s="1"/>
  <c r="N33" i="3"/>
  <c r="H121" i="1"/>
  <c r="H124" i="1" s="1"/>
  <c r="D195" i="1" s="1"/>
  <c r="N29" i="3"/>
  <c r="H32" i="1"/>
  <c r="D192" i="1" s="1"/>
  <c r="H67" i="1"/>
  <c r="H92" i="1" s="1"/>
  <c r="D194" i="1" s="1"/>
  <c r="L47" i="3"/>
  <c r="D199" i="1" l="1"/>
  <c r="H188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cellMetadata count="1">
    <bk>
      <rc t="1" v="0"/>
    </bk>
  </cellMetadata>
  <valueMetadata count="3">
    <bk>
      <rc t="2" v="0"/>
    </bk>
    <bk>
      <rc t="2" v="1"/>
    </bk>
    <bk>
      <rc t="2" v="2"/>
    </bk>
  </valueMetadata>
</metadata>
</file>

<file path=xl/sharedStrings.xml><?xml version="1.0" encoding="utf-8"?>
<sst xmlns="http://schemas.openxmlformats.org/spreadsheetml/2006/main" count="385" uniqueCount="289">
  <si>
    <t xml:space="preserve">Übersicht der Bereiche </t>
  </si>
  <si>
    <t>I. Nutzung</t>
  </si>
  <si>
    <t>II. Gebäudeausstattung</t>
  </si>
  <si>
    <t>III. Gebäudezustand und Gebäudetechnik</t>
  </si>
  <si>
    <t>IV. Standort und Präsenz</t>
  </si>
  <si>
    <t>V. Kultur und ortsgeschichtliche Bedeutung</t>
  </si>
  <si>
    <t>VI. Finanzen/Investitionen</t>
  </si>
  <si>
    <t>VII. Zukunft des Gebäudes</t>
  </si>
  <si>
    <t>Großzügige Parkmöglichkeiten für Autos und Fahrräder.</t>
  </si>
  <si>
    <t>Ausreichende Parkplätze für Autos und Fahrräder aber nicht ausreichend für Veranstaltungen.</t>
  </si>
  <si>
    <r>
      <rPr>
        <b/>
        <sz val="10"/>
        <color rgb="FF000000"/>
        <rFont val="Calibri"/>
        <family val="2"/>
        <scheme val="minor"/>
      </rPr>
      <t xml:space="preserve">2. Zukunftskonzept: </t>
    </r>
    <r>
      <rPr>
        <sz val="10"/>
        <color rgb="FF000000"/>
        <rFont val="Calibri"/>
        <family val="2"/>
        <scheme val="minor"/>
      </rPr>
      <t>Gibt es ein Zukunftskonzept für die Kirchengemeinde?</t>
    </r>
  </si>
  <si>
    <t xml:space="preserve">Bereiche </t>
  </si>
  <si>
    <t>Gesamtpunktzahlen</t>
  </si>
  <si>
    <t>Heizwärme über Wärmenetze, die ganz oder überwiegend mit erneuerbaren Energien
betrieben werden.</t>
  </si>
  <si>
    <t>Nein.</t>
  </si>
  <si>
    <t>Solarthermie- und Photovoltaikanlagen ODER Wärmepumpe in Kombination mit der Nutzung von Umweltenergien und Ökostrom.</t>
  </si>
  <si>
    <t>Auswahl</t>
  </si>
  <si>
    <t>Punkte</t>
  </si>
  <si>
    <t>Gewichtung</t>
  </si>
  <si>
    <t>Gesamt</t>
  </si>
  <si>
    <t>Zu 75 % vermietet.</t>
  </si>
  <si>
    <t>Zu 50 % vermietet.</t>
  </si>
  <si>
    <t>Gesamtpunktzahl Nutzung</t>
  </si>
  <si>
    <t>Die Größe des Gebäudes entpricht dem Bedarf.</t>
  </si>
  <si>
    <t>Das Gebäude ist zu groß.</t>
  </si>
  <si>
    <t>Die Raumstruktur entspricht dem Bedarf.</t>
  </si>
  <si>
    <t>Die Raumstruktur entspricht NICHT dem Bedarf, da sie ungeignet für die Nutzung ist.</t>
  </si>
  <si>
    <t>Abgeschlossenheit ist vorhanden.</t>
  </si>
  <si>
    <t>Abgeschlossenheit lässt sich herstellen.</t>
  </si>
  <si>
    <t>Abgeschlossenheit lässt sich NICHT herstellen.</t>
  </si>
  <si>
    <t>Trifft zu.</t>
  </si>
  <si>
    <t>Trifft NICHT zu.</t>
  </si>
  <si>
    <t>Beamer und Soundsystem vorhanden.</t>
  </si>
  <si>
    <t>Beamer ODER Soundsystem vorhanden.</t>
  </si>
  <si>
    <t>Sehr gut, keine Erneuerung notwendig.</t>
  </si>
  <si>
    <t>Erneuerung längerfristig erforderlich (5 Jahre).</t>
  </si>
  <si>
    <t>Desolat (dringend erneuerungsbedürftig).</t>
  </si>
  <si>
    <t>Gut zugänglich für Menschen mit Mobilitätseinschränkungen.</t>
  </si>
  <si>
    <t>Ist teilweise barrierefrei, aber Verbesserungen sind erforderlich.</t>
  </si>
  <si>
    <t>Geringe Barrierefreiheit, viele Hürden für Menschen mit Mobilitätseinschränkungen.</t>
  </si>
  <si>
    <t>Effektive Schallschutzmaßnahmen gewährleisten eine ruhige und angenehme Nutzung.</t>
  </si>
  <si>
    <t>Geringer Schallschutz, Lärm von außen und innen beeinträchtigt die Nutzung.</t>
  </si>
  <si>
    <t>Gesamtpunktzahl Gebäudeaustattung</t>
  </si>
  <si>
    <t>Gesamtpunktzahl Kultur und ortsgeschichtliche Bedeutung</t>
  </si>
  <si>
    <t>Gesamtpunktzahl Zukunft des Gebäudes</t>
  </si>
  <si>
    <t>Gesamtpunktzahl</t>
  </si>
  <si>
    <t>bis einschließlich</t>
  </si>
  <si>
    <t>SUMME</t>
  </si>
  <si>
    <t>100 %  Auslastung / Nutzung.</t>
  </si>
  <si>
    <t>Zu 75 % Auslastung / Nutzung.</t>
  </si>
  <si>
    <t>Zu 50 %  Auslastung / Nutzung.</t>
  </si>
  <si>
    <t>Im Durchschnitt unter 2 €/Nutzungsstunde.</t>
  </si>
  <si>
    <t>Im Durchschnitt zwischen 2 und 5 €/Nutzungsstunde.</t>
  </si>
  <si>
    <t>Im Durchschnitt zwischen 5 und 10 €/Nutzungsstunde.</t>
  </si>
  <si>
    <t>Im Durchschnitt mehr als 10 €/Nutzungsstunde.</t>
  </si>
  <si>
    <t>Anstieg/gleichbleibend</t>
  </si>
  <si>
    <r>
      <rPr>
        <b/>
        <sz val="10"/>
        <rFont val="Calibri"/>
        <family val="2"/>
        <scheme val="minor"/>
      </rPr>
      <t xml:space="preserve">1. Gebäudegröße: </t>
    </r>
    <r>
      <rPr>
        <sz val="10"/>
        <rFont val="Calibri"/>
        <family val="2"/>
        <scheme val="minor"/>
      </rPr>
      <t>Ist das Gebäude aufgrund seiner Größe für die Gemeinde gut nutzbar?</t>
    </r>
  </si>
  <si>
    <r>
      <rPr>
        <b/>
        <sz val="10"/>
        <rFont val="Calibri"/>
        <family val="2"/>
        <scheme val="minor"/>
      </rPr>
      <t xml:space="preserve">2. Räumliche Eignung: </t>
    </r>
    <r>
      <rPr>
        <sz val="10"/>
        <rFont val="Calibri"/>
        <family val="2"/>
        <scheme val="minor"/>
      </rPr>
      <t>Ist das Gebäude aufgrund seiner Raumstruktur oder Aufteilung für die Gemeinde gut nutzbar?</t>
    </r>
  </si>
  <si>
    <r>
      <rPr>
        <b/>
        <sz val="10"/>
        <rFont val="Calibri"/>
        <family val="2"/>
        <scheme val="minor"/>
      </rPr>
      <t xml:space="preserve">5. Technische Ausstattung: </t>
    </r>
    <r>
      <rPr>
        <sz val="10"/>
        <rFont val="Calibri"/>
        <family val="2"/>
        <scheme val="minor"/>
      </rPr>
      <t>Ist ein eingebauter Beamer und ein Soundsystem vorhanden?</t>
    </r>
  </si>
  <si>
    <r>
      <rPr>
        <b/>
        <sz val="10"/>
        <rFont val="Calibri"/>
        <family val="2"/>
        <scheme val="minor"/>
      </rPr>
      <t xml:space="preserve">6. Ausstattung: </t>
    </r>
    <r>
      <rPr>
        <sz val="10"/>
        <rFont val="Calibri"/>
        <family val="2"/>
        <scheme val="minor"/>
      </rPr>
      <t>Wie ist der Ausstattungszustand der Bäder, Küche und Gemeinderäume insgesamt?</t>
    </r>
  </si>
  <si>
    <r>
      <rPr>
        <b/>
        <sz val="10"/>
        <rFont val="Calibri"/>
        <family val="2"/>
        <scheme val="minor"/>
      </rPr>
      <t xml:space="preserve">7. Barrierefreiheit in Bezug auf die Mobilität: </t>
    </r>
    <r>
      <rPr>
        <sz val="10"/>
        <rFont val="Calibri"/>
        <family val="2"/>
        <scheme val="minor"/>
      </rPr>
      <t>Wie barrierefrei ist das Gebäude?</t>
    </r>
  </si>
  <si>
    <r>
      <rPr>
        <b/>
        <sz val="10"/>
        <rFont val="Calibri"/>
        <family val="2"/>
        <scheme val="minor"/>
      </rPr>
      <t xml:space="preserve">8. Schallschutz/Lärm: </t>
    </r>
    <r>
      <rPr>
        <sz val="10"/>
        <rFont val="Calibri"/>
        <family val="2"/>
        <scheme val="minor"/>
      </rPr>
      <t>Wie gut ist das Gebäude in Bezug auf Schallschutzmaßnahmen ausgestattet?
(z.B. Schallgedämmte Innen- und Außenwände)</t>
    </r>
  </si>
  <si>
    <t>Mehr als 3 Kriterien treffen zu.</t>
  </si>
  <si>
    <t>1-3 Kriterien treffen zu.</t>
  </si>
  <si>
    <r>
      <rPr>
        <b/>
        <sz val="10"/>
        <rFont val="Calibri"/>
        <family val="2"/>
        <scheme val="minor"/>
      </rPr>
      <t xml:space="preserve">3. Heizungstechnik: </t>
    </r>
    <r>
      <rPr>
        <sz val="10"/>
        <rFont val="Calibri"/>
        <family val="2"/>
        <scheme val="minor"/>
      </rPr>
      <t>Welche Heizungsanlage ist eingebaut?</t>
    </r>
  </si>
  <si>
    <t>Pelletheizungen, Holzhackschnitzel- und Scheitholzkessel oder Nutzung anderer
nachwachsender Rohstoffe.</t>
  </si>
  <si>
    <t>Wärmepumpe/Solarthermie in Kombination mit der Nutzung von fossilen Energieträgern.</t>
  </si>
  <si>
    <t>Fossile Heizungsanlage (Öl oder Gas).</t>
  </si>
  <si>
    <t>Das Gebäude ist vollständig gedämmt.</t>
  </si>
  <si>
    <t>Das Gebäude ist teilweise gedämmt.</t>
  </si>
  <si>
    <t>Das Gebäude ist NICHT gedämmt.</t>
  </si>
  <si>
    <t>Gesamtpunktzahl Gebäudezustand und Technik</t>
  </si>
  <si>
    <t>Es gibt ausreichend große nutzbare eigene Flächen.</t>
  </si>
  <si>
    <t>Es gibt nutzbare eigene Flächen, die aber für Veranstaltungen zu klein sind.</t>
  </si>
  <si>
    <t>Es gibt nutzbare Flächen anderer Eigentümer*innen.</t>
  </si>
  <si>
    <r>
      <rPr>
        <b/>
        <sz val="10"/>
        <rFont val="Calibri"/>
        <family val="2"/>
        <scheme val="minor"/>
      </rPr>
      <t xml:space="preserve">2. Lage zu anderen Gebäuden: </t>
    </r>
    <r>
      <rPr>
        <sz val="10"/>
        <rFont val="Calibri"/>
        <family val="2"/>
        <scheme val="minor"/>
      </rPr>
      <t>Wie weit ist das nächste gemeindlich genutzte Gebäude entfernt?</t>
    </r>
  </si>
  <si>
    <t>Das Gebäude ist Teil eines Ensembles.</t>
  </si>
  <si>
    <t>Bis zu 1 km entfernt.</t>
  </si>
  <si>
    <t>2-5 km entfernt.</t>
  </si>
  <si>
    <t>Über 5 km entfernt.</t>
  </si>
  <si>
    <r>
      <rPr>
        <b/>
        <sz val="10"/>
        <rFont val="Calibri"/>
        <family val="2"/>
        <scheme val="minor"/>
      </rPr>
      <t xml:space="preserve">3. Lage innerhalb der Kirchengemeinde: </t>
    </r>
    <r>
      <rPr>
        <sz val="10"/>
        <rFont val="Calibri"/>
        <family val="2"/>
        <scheme val="minor"/>
      </rPr>
      <t>Liegt das Gebäude im Zentrum der Gemeindearbeit und ist es gut erreichbar?</t>
    </r>
  </si>
  <si>
    <t>Zentral und gut erreichbar.</t>
  </si>
  <si>
    <r>
      <rPr>
        <b/>
        <sz val="10"/>
        <rFont val="Calibri"/>
        <family val="2"/>
        <scheme val="minor"/>
      </rPr>
      <t xml:space="preserve">4. Park- und Fahrradplätze: </t>
    </r>
    <r>
      <rPr>
        <sz val="10"/>
        <rFont val="Calibri"/>
        <family val="2"/>
        <scheme val="minor"/>
      </rPr>
      <t>Wie ist die Park- und Fahradplatzsituation rund um das Gebäude?</t>
    </r>
  </si>
  <si>
    <t>Hervorragende Anbindung mit regelmäßigen Verbindungen.</t>
  </si>
  <si>
    <t>Teilweise gute Anbindung, aber mit begrenzten Verbindungen.</t>
  </si>
  <si>
    <r>
      <rPr>
        <b/>
        <sz val="10"/>
        <rFont val="Calibri"/>
        <family val="2"/>
        <scheme val="minor"/>
      </rPr>
      <t xml:space="preserve">6. Mitfahrgelegenheiten: </t>
    </r>
    <r>
      <rPr>
        <sz val="10"/>
        <rFont val="Calibri"/>
        <family val="2"/>
        <scheme val="minor"/>
      </rPr>
      <t>Werden in der Kirchengemeinde Mitfahrgelegenheiten oder Sammelbusse angeboten?</t>
    </r>
  </si>
  <si>
    <t>Es werden SOWOHL Mitfahrgelegenheiten ALS AUCH Sammelbusse angeboten.</t>
  </si>
  <si>
    <t>Es gibt WEDER Mitfahrgelegenheiten NOCH Sammelbusse.</t>
  </si>
  <si>
    <t>Viele potenzielle Drittnutzer*innen in unmittelbarer Nähe - mehr als 2</t>
  </si>
  <si>
    <t>Kaum (1-2) potenzielle Drittnutzer*innen in der Nähe.</t>
  </si>
  <si>
    <t>Gesamtpunktzahl Standort und Präsenz</t>
  </si>
  <si>
    <r>
      <rPr>
        <b/>
        <sz val="10"/>
        <rFont val="Calibri"/>
        <family val="2"/>
        <scheme val="minor"/>
      </rPr>
      <t xml:space="preserve">2.  Alleinstellungsmerkmal: </t>
    </r>
    <r>
      <rPr>
        <sz val="10"/>
        <rFont val="Calibri"/>
        <family val="2"/>
        <scheme val="minor"/>
      </rPr>
      <t>Hat das Gebäude ein Alleinstellungsmerkmal?</t>
    </r>
  </si>
  <si>
    <t>Überregional bekanntes Alleinstellungsmerkmal.</t>
  </si>
  <si>
    <t>Einzigartiges Merkmal, regional bekannt.</t>
  </si>
  <si>
    <t>Denkmalgeschützt.</t>
  </si>
  <si>
    <r>
      <rPr>
        <b/>
        <sz val="10"/>
        <rFont val="Calibri"/>
        <family val="2"/>
        <scheme val="minor"/>
      </rPr>
      <t xml:space="preserve">1. Investitionen: </t>
    </r>
    <r>
      <rPr>
        <sz val="10"/>
        <rFont val="Calibri"/>
        <family val="2"/>
        <scheme val="minor"/>
      </rPr>
      <t>Wie ist der erforderliche Investitionsbedarf aktuell einzuschätzen?</t>
    </r>
  </si>
  <si>
    <t>Mittlere Investitionen (25.000 bis ca. 200.000 €) erforderlich.</t>
  </si>
  <si>
    <t>Hohe Investitionen (über 200.000 €) erforderlich.</t>
  </si>
  <si>
    <r>
      <rPr>
        <b/>
        <sz val="10"/>
        <rFont val="Calibri"/>
        <family val="2"/>
        <scheme val="minor"/>
      </rPr>
      <t xml:space="preserve">3. Einnahmen: </t>
    </r>
    <r>
      <rPr>
        <sz val="10"/>
        <rFont val="Calibri"/>
        <family val="2"/>
        <scheme val="minor"/>
      </rPr>
      <t>Gibt es bereits Einnahmequellen (z.B. Vermietung von Räumen) und wie stabil sind diese?</t>
    </r>
  </si>
  <si>
    <t>Sehr stabile und lukrative Einnahmen.</t>
  </si>
  <si>
    <t>Es werden einige Einnahmen generiert.</t>
  </si>
  <si>
    <t>Es gibt KEINE Einnahmen.</t>
  </si>
  <si>
    <r>
      <rPr>
        <b/>
        <sz val="10"/>
        <rFont val="Calibri"/>
        <family val="2"/>
        <scheme val="minor"/>
      </rPr>
      <t xml:space="preserve">4. Förderverein: </t>
    </r>
    <r>
      <rPr>
        <sz val="10"/>
        <rFont val="Calibri"/>
        <family val="2"/>
        <scheme val="minor"/>
      </rPr>
      <t>Gibt es einen Förderverein, der das Gebäude finanziell unterstützt?</t>
    </r>
  </si>
  <si>
    <t>Ja.</t>
  </si>
  <si>
    <r>
      <rPr>
        <b/>
        <sz val="10"/>
        <rFont val="Calibri"/>
        <family val="2"/>
        <scheme val="minor"/>
      </rPr>
      <t xml:space="preserve">5. Substanzerhaltungsrücklage (SER): </t>
    </r>
    <r>
      <rPr>
        <sz val="10"/>
        <rFont val="Calibri"/>
        <family val="2"/>
        <scheme val="minor"/>
      </rPr>
      <t>Gibt es eine Substanzerhaltungsrücklage?</t>
    </r>
  </si>
  <si>
    <t>Gesamtpunktzahl Finanzen/Investitionen</t>
  </si>
  <si>
    <t>Rückkgang bis 20%</t>
  </si>
  <si>
    <t>Rückgang über 20%</t>
  </si>
  <si>
    <t>Weitere Nutzungen sind vorgesehen.</t>
  </si>
  <si>
    <t>Weitere Nutzungen möglich (bisher nicht vorgesehen).</t>
  </si>
  <si>
    <t>Vermietung ist möglich und geplant.</t>
  </si>
  <si>
    <t>Vermietung ist möglich und bisher NICHT geplant.</t>
  </si>
  <si>
    <t>Vermietung ist NICHT möglich.</t>
  </si>
  <si>
    <t>1. Vermietung des Gebäudes: Wie viel % der Räume im Gebäude sind vermietet? - siehe MB1</t>
  </si>
  <si>
    <t>2. Aktuelle gemeindliche Nutzung: Wie hoch ist die aktuelle gemeindliche Auslastung / Nutzung der
    Gemeinderäume? (ohne Fremdnutzung) - siehe MB1</t>
  </si>
  <si>
    <t>Faktor</t>
  </si>
  <si>
    <t>4. Dienstsitz: Ist das Gebäude ein Dienstsitz für Pfarrer*innen, Verwaltung etc.?</t>
  </si>
  <si>
    <t>1. Gebäudegröße: Ist das Gebäude aufgrund seiner Größe für die Gemeinde gut nutzbar?</t>
  </si>
  <si>
    <t>2. Räumliche Eignung: Ist das Gebäude aufgrund seiner Raumstruktur oder Aufteilung für die Gemeinde gut nutzbar?</t>
  </si>
  <si>
    <t>3. Abgeschlossenheit verschiedener Nutzungseinheiten: Sind die verschiedenen Nutzungseinheiten
    (z.B. Wohnung zum Gemeindebereich) voneinander getrennt (z.B. getrennte Zugänge)?</t>
  </si>
  <si>
    <t>4. Flexibilität: Die Gemeinderäume sind durch Trennwände und/oder Möblierung für
unterschiedliche Gruppengrößen und Aktivitäten geeignet.</t>
  </si>
  <si>
    <t>5. Technische Ausstattung: Ist ein eingebauter Beamer und ein Soundsystem vorhanden?</t>
  </si>
  <si>
    <t>6. Ausstattung: Wie ist der Ausstattungszustand der Bäder, Küche und Gemeinderäume insgesamt?</t>
  </si>
  <si>
    <t>7. Barrierefreiheit in Bezug auf die Mobilität: Wie barrierefrei ist das Gebäude?</t>
  </si>
  <si>
    <t>8. Schallschutz/Lärm: Wie gut ist das Gebäude in Bezug auf Schallschutzmaßnahmen ausgestattet?
(z.B. Schallgedämmte Innen- und Außenwände)</t>
  </si>
  <si>
    <t>1a. Baulicher Zustand - Bitte Angaben von MB3-a übertragen, wenn dies die Grundlage sein soll.</t>
  </si>
  <si>
    <t>1b. Baulicher Zustand - Bitte Angaben von MB3-b übertragen, wenn dies die Grundlage sein soll.</t>
  </si>
  <si>
    <r>
      <rPr>
        <sz val="10"/>
        <rFont val="Calibri"/>
        <family val="2"/>
        <scheme val="minor"/>
      </rPr>
      <t>2. Ökologische Standards: I. Umweltverträgliche Baustoffe ( nachwachsend, Recyclingbaustoffe) wurden eingesetzt,
    II.Regenwassernutzung, III.Wärmeschutzverglasung 3- fach, IV. Energiekonzept wird umgesetzt, V. Einsatz 
    umweltfreundlicher, regenerativer Energien,VI. Gestaltung Außenanlagen standortgerecht, wenig Versiegelung</t>
    </r>
  </si>
  <si>
    <r>
      <rPr>
        <sz val="10"/>
        <rFont val="Calibri"/>
        <family val="2"/>
        <scheme val="minor"/>
      </rPr>
      <t>3. Heizungstechnik: Welche Heizungsanlage ist eingebaut?</t>
    </r>
  </si>
  <si>
    <r>
      <rPr>
        <sz val="10"/>
        <rFont val="Calibri"/>
        <family val="2"/>
        <scheme val="minor"/>
      </rPr>
      <t xml:space="preserve">4. Gedämmte Materialien </t>
    </r>
    <r>
      <rPr>
        <i/>
        <sz val="10"/>
        <rFont val="Calibri"/>
        <family val="2"/>
        <scheme val="minor"/>
      </rPr>
      <t>- siehe MB1</t>
    </r>
  </si>
  <si>
    <t>1. Grundstück und Umgebung: Ist das Gebäude von Freiflächen umgeben, die für
     Veranstaltungen genutzt werden können (Hof, Garten, Platz, etc.)?</t>
  </si>
  <si>
    <t>2. Lage zu anderen Gebäuden: Wie weit ist das nächste gemeindlich genutzte Gebäude entfernt?</t>
  </si>
  <si>
    <t>3. Lage innerhalb der Kirchengemeinde: Liegt das Gebäude im Zentrum der Gemeindearbeit und ist es gut erreichbar?</t>
  </si>
  <si>
    <t>4. Park- und Fahrradplätze: Wie ist die Park- und Fahradplatzsituation rund um das Gebäude?</t>
  </si>
  <si>
    <t>5. ÖPNV Anschluss: Wie gut ist das Gebäude an den öffentlichen Nahverkehr (ÖPNV) angebunden?</t>
  </si>
  <si>
    <t>6. Mitfahrgelegenheiten: Werden in der Kirchengemeinde Mitfahrgelegenheiten oder Sammelbusse angeboten?</t>
  </si>
  <si>
    <t>7. Nähe zu potenziellen Drittnutzer*innen: In welcher räumlichen Nähe befinden sich
     externe Drittnutzer*innen (z.B. Diakonie, Schule, andere Organisationen etc.)?</t>
  </si>
  <si>
    <t>1. Pilger und Wanderstätte: Ist das Gebäude eine Pilger- oder Wanderstätte?</t>
  </si>
  <si>
    <t>2.  Alleinstellungsmerkmal: Hat das Gebäude ein Alleinstellungsmerkmal?</t>
  </si>
  <si>
    <t>3.  Identitätsstiftender Charakter des Gebäudes: Ist das Gebäude ein Identitätsanker im Ort?</t>
  </si>
  <si>
    <t>1. Investitionen: Wie ist der erforderliche Investitionsbedarf aktuell einzuschätzen?</t>
  </si>
  <si>
    <t>2. Betriebskosten: Wie hoch sind die Betriebskosten für die Gemeinderäume, pro Nutzungstunde? - siehe MB2</t>
  </si>
  <si>
    <t>3. Einnahmen: Gibt es bereits Einnahmequellen (z.B. Vermietung von Räumen) und wie stabil sind diese?</t>
  </si>
  <si>
    <t>4. Förderverein: Gibt es einen Förderverein, der das Gebäude finanziell unterstützt?</t>
  </si>
  <si>
    <t>5. Substanzerhaltungsrücklage (SER): Gibt es eine Substanzerhaltungsrücklage?</t>
  </si>
  <si>
    <t>1. Demografische Entwicklung: Wie hat sich die Wohnbevölkerung im Einzugsgebiet des Gebäudes in den vergangenen drei
    Jahren verändert und welche Prognosen gibt es für die Zukunft?</t>
  </si>
  <si>
    <t>2. Zukunftskonzept: Gibt es ein Zukunftskonzept für die Kirchengemeinde?</t>
  </si>
  <si>
    <t>3.  Milieuansprache: Welche Milieus / Zielgruppen spricht das Gebäude an?</t>
  </si>
  <si>
    <t>4. Entwicklung Mitgliederzahl: Wie hat sich die Zahl der Kirchenmitglieder der Gemeinde in den letzten zehn Jahren
     entwickelt?</t>
  </si>
  <si>
    <t>5.  Weitere Nutzungsentwicklung der Gemeinderäume: Wurde bereits über eine zusätzliche Nutzung (Nutzungserweiterung)
      außerhalb der kirchlichen Nutzung nachgedacht? (z.B. weltliche Konzerte und Ausstellungen, Bürgerveranstaltungen u.ä.m.)</t>
  </si>
  <si>
    <t>6. Vermietungsperspektiven: Ist eine Vermietung von Räumen oder Gebäudeeinheiten
    (Gemeinderäume, Büroeinheit u.a.m.) möglich bzw. geplant?</t>
  </si>
  <si>
    <t>SER wurde gezahlt.</t>
  </si>
  <si>
    <t>SER wurde teilweise gezahlt.</t>
  </si>
  <si>
    <t>Zuzug zu erwarten.</t>
  </si>
  <si>
    <t>Gleichbleibend.</t>
  </si>
  <si>
    <t>Rückgang zu erwarten.</t>
  </si>
  <si>
    <t>Es gibt ein Zukunftkonzept in der Gemeinde und das Gebäude enspricht den Kriterien.</t>
  </si>
  <si>
    <t>Es gibt ein Zukunftkonzept in der Gemeinde, das Gebäude entspricht NICHT den Kriterien.</t>
  </si>
  <si>
    <t>Das Gebäude spricht unterschiedliche Zielgruppen überregional an.</t>
  </si>
  <si>
    <t>Das Gebäude spricht unterschiedliche Zielgruppen vor Ort an.</t>
  </si>
  <si>
    <t>Das Gebäude spricht nur eine kleine Zielgruppe an.</t>
  </si>
  <si>
    <r>
      <rPr>
        <b/>
        <sz val="10"/>
        <rFont val="Calibri"/>
        <family val="2"/>
        <scheme val="minor"/>
      </rPr>
      <t xml:space="preserve">3.  Zielgruppenansprache: </t>
    </r>
    <r>
      <rPr>
        <sz val="10"/>
        <rFont val="Calibri"/>
        <family val="2"/>
        <scheme val="minor"/>
      </rPr>
      <t>Welche Zielgruppen spricht das Gebäude an?</t>
    </r>
  </si>
  <si>
    <t>Zwischen 100 und 75 %  Auslastung / Nutzung.</t>
  </si>
  <si>
    <t>Zwischen 75 und 50 %  Auslastung / Nutzung.</t>
  </si>
  <si>
    <t>Zwischen 50 und 0 %  Auslastung / Nutzung.</t>
  </si>
  <si>
    <t>Zwischen 100 und 75 % vermietet.</t>
  </si>
  <si>
    <t>Zwischen 75 und 50 % vermietet.</t>
  </si>
  <si>
    <t>Zwischen 50 und 0 % vermietet.</t>
  </si>
  <si>
    <r>
      <rPr>
        <b/>
        <sz val="10"/>
        <rFont val="Calibri"/>
        <family val="2"/>
        <scheme val="minor"/>
      </rPr>
      <t>1. Demografische Entwicklung</t>
    </r>
    <r>
      <rPr>
        <sz val="10"/>
        <rFont val="Calibri"/>
        <family val="2"/>
        <scheme val="minor"/>
      </rPr>
      <t xml:space="preserve">: Wie hat sich die Wohnbevölkerung im Einzugsgebiet des Gebäudes in den vergangenen drei Jahren verändert und welche Prognosen gibt es für die Zukunft? </t>
    </r>
  </si>
  <si>
    <t>1. Angaben zur Nutzungsfläche</t>
  </si>
  <si>
    <t>Räumlichkeiten, die der Gemeinde zur Verfügung stehen</t>
  </si>
  <si>
    <r>
      <rPr>
        <sz val="11"/>
        <rFont val="Calibri"/>
        <family val="2"/>
      </rPr>
      <t>Nutzfläche insgesamt</t>
    </r>
  </si>
  <si>
    <r>
      <rPr>
        <vertAlign val="subscript"/>
        <sz val="11"/>
        <rFont val="Calibri"/>
        <family val="2"/>
      </rPr>
      <t>m</t>
    </r>
    <r>
      <rPr>
        <sz val="7"/>
        <rFont val="Calibri"/>
        <family val="2"/>
      </rPr>
      <t>2</t>
    </r>
  </si>
  <si>
    <r>
      <rPr>
        <sz val="11"/>
        <rFont val="Calibri"/>
        <family val="2"/>
      </rPr>
      <t>Dienstwohnung</t>
    </r>
  </si>
  <si>
    <t>%</t>
  </si>
  <si>
    <r>
      <rPr>
        <sz val="11"/>
        <rFont val="Calibri"/>
        <family val="2"/>
      </rPr>
      <t>Gemeindebüro</t>
    </r>
  </si>
  <si>
    <r>
      <rPr>
        <sz val="11"/>
        <rFont val="Calibri"/>
        <family val="2"/>
      </rPr>
      <t>Amtszimmer</t>
    </r>
  </si>
  <si>
    <r>
      <rPr>
        <sz val="11"/>
        <rFont val="Calibri"/>
        <family val="2"/>
      </rPr>
      <t>Archiv</t>
    </r>
  </si>
  <si>
    <r>
      <rPr>
        <sz val="11"/>
        <rFont val="Calibri"/>
        <family val="2"/>
      </rPr>
      <t>Gemeinderäume*</t>
    </r>
  </si>
  <si>
    <r>
      <rPr>
        <sz val="11"/>
        <rFont val="Calibri"/>
        <family val="2"/>
      </rPr>
      <t>Keller</t>
    </r>
  </si>
  <si>
    <t>dauerhaft vermietete Einheiten</t>
  </si>
  <si>
    <r>
      <rPr>
        <vertAlign val="subscript"/>
        <sz val="11"/>
        <rFont val="Calibri"/>
        <family val="2"/>
        <scheme val="minor"/>
      </rPr>
      <t>m</t>
    </r>
    <r>
      <rPr>
        <sz val="7"/>
        <rFont val="Calibri"/>
        <family val="2"/>
        <scheme val="minor"/>
      </rPr>
      <t>2</t>
    </r>
  </si>
  <si>
    <r>
      <rPr>
        <sz val="11"/>
        <rFont val="Calibri"/>
        <family val="2"/>
      </rPr>
      <t>Mietwohnungen</t>
    </r>
  </si>
  <si>
    <r>
      <rPr>
        <sz val="11"/>
        <rFont val="Calibri"/>
        <family val="2"/>
      </rPr>
      <t>Gewerbevermietung</t>
    </r>
  </si>
  <si>
    <r>
      <rPr>
        <sz val="11"/>
        <rFont val="Calibri"/>
        <family val="2"/>
      </rPr>
      <t>andere Vermietung</t>
    </r>
  </si>
  <si>
    <t>Gesamtnutzfläche des Gebäudes</t>
  </si>
  <si>
    <r>
      <t>2. Angaben zur Auslastung der Gemeinderäume</t>
    </r>
    <r>
      <rPr>
        <b/>
        <sz val="12"/>
        <color theme="5" tint="-0.499984740745262"/>
        <rFont val="Calibri"/>
        <family val="2"/>
      </rPr>
      <t xml:space="preserve"> (GEMEINDLICHE Nutzung)</t>
    </r>
  </si>
  <si>
    <t>Nutzung durch (z.B. GKR, Chor)</t>
  </si>
  <si>
    <t>Stunden pro</t>
  </si>
  <si>
    <t>Teilnehmende</t>
  </si>
  <si>
    <t>Woche</t>
  </si>
  <si>
    <t>14-tägig</t>
  </si>
  <si>
    <t>Monat</t>
  </si>
  <si>
    <t>Quartal</t>
  </si>
  <si>
    <t>Jahr</t>
  </si>
  <si>
    <r>
      <t xml:space="preserve">3. Angaben zur Auslastung der Gemeinderäume </t>
    </r>
    <r>
      <rPr>
        <b/>
        <sz val="12"/>
        <color theme="5" tint="-0.499984740745262"/>
        <rFont val="Calibri"/>
        <family val="2"/>
      </rPr>
      <t>(FREMDNUTZUNG)</t>
    </r>
  </si>
  <si>
    <t>Nutzung durch (z.B. Tanzgruppe)</t>
  </si>
  <si>
    <t>Faktor*</t>
  </si>
  <si>
    <t>Nutzungsstunden (GEMEINDLICHE Nutzung)</t>
  </si>
  <si>
    <t>Nutzungsstunden (FREMDNUTZUNG)</t>
  </si>
  <si>
    <t>Nutzungsstunden Gesamt</t>
  </si>
  <si>
    <t>II. Auslastung der Gemeinderäume</t>
  </si>
  <si>
    <t>Stunden</t>
  </si>
  <si>
    <t xml:space="preserve">Auslastung (GEMEINDLICHE Nutzung) </t>
  </si>
  <si>
    <t>Auslastung (FREMDNUTZUNG)</t>
  </si>
  <si>
    <t>Auslastung Gesamt</t>
  </si>
  <si>
    <t>III. Betriebskosten</t>
  </si>
  <si>
    <t>Euro</t>
  </si>
  <si>
    <t>BK pro Nutzungsstunde</t>
  </si>
  <si>
    <t>BK pro Quadratmeter</t>
  </si>
  <si>
    <t xml:space="preserve">Unbedeutende Mängel und Schäden. </t>
  </si>
  <si>
    <t>Alle Schäden mit erwarteter Schadensvergrößerung.</t>
  </si>
  <si>
    <t xml:space="preserve">Schäden, die die Sicherheit beeinflussen. </t>
  </si>
  <si>
    <t>Gefördert vom Projekt- und Innovationsfonds EKBO durch den Ev. Kirchenkreis Wittstock-Ruppin.</t>
  </si>
  <si>
    <t>I. Nutzung des Gebäudes</t>
  </si>
  <si>
    <t xml:space="preserve">davon vermiete Fläche </t>
  </si>
  <si>
    <t>für die Gemeinderäume*</t>
  </si>
  <si>
    <t>(*einschl. Flur, Teeküche &amp; Toilette)</t>
  </si>
  <si>
    <t>für 1. Jahr</t>
  </si>
  <si>
    <t>%  (*einschl. Flur, Teeküche &amp; Toilette)</t>
  </si>
  <si>
    <t>Summe der Nutzungsstunden</t>
  </si>
  <si>
    <t>Anzahl</t>
  </si>
  <si>
    <r>
      <t xml:space="preserve">* Der Faktor berücksichtigt, dass die Nutzung in der Regel nie für den gesamten Zeitraum erfolgt.             </t>
    </r>
    <r>
      <rPr>
        <sz val="11"/>
        <color theme="7" tint="0.79998168889431442"/>
        <rFont val="Calibri"/>
        <family val="2"/>
        <scheme val="minor"/>
      </rPr>
      <t xml:space="preserve"> ...</t>
    </r>
    <r>
      <rPr>
        <sz val="11"/>
        <rFont val="Calibri"/>
        <family val="2"/>
        <scheme val="minor"/>
      </rPr>
      <t>Deshalb werden für eine wöchentliche Nutzung nicht 52 Wochen, sondern nur 46 Wochen angesetzt usw.</t>
    </r>
  </si>
  <si>
    <r>
      <rPr>
        <b/>
        <sz val="10"/>
        <rFont val="Calibri"/>
        <family val="2"/>
        <scheme val="minor"/>
      </rPr>
      <t xml:space="preserve">4. Flexibilität: </t>
    </r>
    <r>
      <rPr>
        <sz val="10"/>
        <rFont val="Calibri"/>
        <family val="2"/>
        <scheme val="minor"/>
      </rPr>
      <t>Die Gemeinderäume sind durch Trennwände und/oder Möblierung für unterschiedliche Gruppengrößen und Aktivitäten geeignet.</t>
    </r>
  </si>
  <si>
    <r>
      <t xml:space="preserve">Summe der Stunden der GEMEINDLICHEN NUTZUNG         </t>
    </r>
    <r>
      <rPr>
        <b/>
        <sz val="11"/>
        <rFont val="Calibri"/>
        <family val="2"/>
        <scheme val="minor"/>
      </rPr>
      <t>pro Zeiteinheit</t>
    </r>
  </si>
  <si>
    <r>
      <t>Summe der Stunden der FREMDNUTZUNG</t>
    </r>
    <r>
      <rPr>
        <b/>
        <sz val="11"/>
        <rFont val="Calibri"/>
        <family val="2"/>
        <scheme val="minor"/>
      </rPr>
      <t xml:space="preserve">                          pro Zeiteinheit</t>
    </r>
  </si>
  <si>
    <r>
      <t xml:space="preserve">Summe der Stunden der GEMEINDLICHEN Nutzung             </t>
    </r>
    <r>
      <rPr>
        <b/>
        <sz val="11"/>
        <rFont val="Calibri"/>
        <family val="2"/>
        <scheme val="minor"/>
      </rPr>
      <t xml:space="preserve">pro Jahr </t>
    </r>
  </si>
  <si>
    <r>
      <t xml:space="preserve">Summe der Stunden der FREMDNUTZUNG                          </t>
    </r>
    <r>
      <rPr>
        <b/>
        <sz val="11"/>
        <rFont val="Calibri"/>
        <family val="2"/>
        <scheme val="minor"/>
      </rPr>
      <t xml:space="preserve">pro Jahr </t>
    </r>
  </si>
  <si>
    <t>KEINE zusätzlichen Nutzungen vorgesehen</t>
  </si>
  <si>
    <t>Es gibt KEIN Zukunftskonzept.</t>
  </si>
  <si>
    <t xml:space="preserve">SER wurde NICHT gezahlt. </t>
  </si>
  <si>
    <t>KEINE bis geringe Investitionen notwendig (bis 25.000 €).</t>
  </si>
  <si>
    <t>KEIN besonderes Alleinstellungsmerkmal.</t>
  </si>
  <si>
    <t>KEINE potentielle Drittnutzer*innen in der Nähe</t>
  </si>
  <si>
    <t>Schlechte Anbindung an den ÖPNV oder KEINE direkten Verbindungen.</t>
  </si>
  <si>
    <t>Stark begrenzte oder KEINE Parkmöglichkeiten für Autos und Fahrräder.</t>
  </si>
  <si>
    <t>Nicht zentral UND schlecht erreichbar.</t>
  </si>
  <si>
    <t>Es gibt KEINE nutzbaren Freiflächen.</t>
  </si>
  <si>
    <t>NICHTS trifft zu.</t>
  </si>
  <si>
    <t>KEINE Mängel und Schäden vorhanden.</t>
  </si>
  <si>
    <t>Teilweise sind Schallschutzmaßnahmen vorhanden, aber Verbesserungen notwendig.</t>
  </si>
  <si>
    <t>NICHT vorhanden.</t>
  </si>
  <si>
    <t>Das Gebäude ist zu klein.</t>
  </si>
  <si>
    <t>KEINE Auslastung / Nutzung.</t>
  </si>
  <si>
    <t>KEINE Vermietung.</t>
  </si>
  <si>
    <t>Nicht zentral ABER gut erreichbar.</t>
  </si>
  <si>
    <r>
      <rPr>
        <b/>
        <sz val="10"/>
        <rFont val="Calibri"/>
        <family val="2"/>
        <scheme val="minor"/>
      </rPr>
      <t xml:space="preserve">5. ÖPNV Anschluss: </t>
    </r>
    <r>
      <rPr>
        <sz val="10"/>
        <rFont val="Calibri"/>
        <family val="2"/>
        <scheme val="minor"/>
      </rPr>
      <t>Wie gut ist das Gebäude an den öffentlichen Personennahverkehr (ÖPNV) angebunden?</t>
    </r>
  </si>
  <si>
    <t>Gefördert vom Projekt- und Innovationsfonds der EKBO durch den Ev. Kirchenkreis Wittstock-Ruppin.</t>
  </si>
  <si>
    <r>
      <t>3. Abgeschlossenheit verschiedener Nutzungseinheiten:</t>
    </r>
    <r>
      <rPr>
        <sz val="10"/>
        <rFont val="Calibri"/>
        <family val="2"/>
        <scheme val="minor"/>
      </rPr>
      <t xml:space="preserve"> Sind die verschiedenen Nutzungseinheiten (z.B. Wohnung zum Gemeindebereich) voneinander getrennt (z.B. getrennte Zugänge)?</t>
    </r>
  </si>
  <si>
    <r>
      <rPr>
        <b/>
        <sz val="10"/>
        <rFont val="Calibri"/>
        <family val="2"/>
        <scheme val="minor"/>
      </rPr>
      <t xml:space="preserve">7. Nähe zu potenziellen Drittnutzer*innen: </t>
    </r>
    <r>
      <rPr>
        <sz val="10"/>
        <rFont val="Calibri"/>
        <family val="2"/>
        <scheme val="minor"/>
      </rPr>
      <t>In welcher räumlichen Nähe befinden sich externe Drittnutzer*innen (z.B. Diakonie, Schule, andere Organisationen etc.)?</t>
    </r>
  </si>
  <si>
    <r>
      <rPr>
        <b/>
        <sz val="10"/>
        <rFont val="Calibri"/>
        <family val="2"/>
        <scheme val="minor"/>
      </rPr>
      <t xml:space="preserve">6. Vermietungsperspektiven: </t>
    </r>
    <r>
      <rPr>
        <sz val="10"/>
        <rFont val="Calibri"/>
        <family val="2"/>
        <scheme val="minor"/>
      </rPr>
      <t>Ist eine Vermietung von Räumen oder Gebäudeeinheiten (Gemeinderäume, Büroeinheit u.a.m.) möglich bzw. geplant?</t>
    </r>
  </si>
  <si>
    <r>
      <rPr>
        <b/>
        <sz val="10"/>
        <rFont val="Calibri"/>
        <family val="2"/>
        <scheme val="minor"/>
      </rPr>
      <t xml:space="preserve">1. Grundstück und Umgebung: </t>
    </r>
    <r>
      <rPr>
        <sz val="10"/>
        <rFont val="Calibri"/>
        <family val="2"/>
        <scheme val="minor"/>
      </rPr>
      <t>Ist das Gebäude von Freiflächen umgeben, die für Veranstaltungen genutzt werden können (Hof, Garten, Platz, etc.)?</t>
    </r>
  </si>
  <si>
    <t>Schäden sind irreparabel.</t>
  </si>
  <si>
    <t xml:space="preserve">Datum:
Region:  </t>
  </si>
  <si>
    <t xml:space="preserve">Gebäude:
Anschrift:  </t>
  </si>
  <si>
    <t>Datum:
Region:</t>
  </si>
  <si>
    <t>Gebäude:
Anschrift:</t>
  </si>
  <si>
    <t>Das Angebot ist überregional bekannt.</t>
  </si>
  <si>
    <t>Das Angebot ist regional bekannt.</t>
  </si>
  <si>
    <t>Das Angebot ist KAUM bekannt oder es gibt KEIN besonderes Angebot.</t>
  </si>
  <si>
    <r>
      <rPr>
        <b/>
        <sz val="10"/>
        <rFont val="Calibri"/>
        <family val="2"/>
        <scheme val="minor"/>
      </rPr>
      <t xml:space="preserve">3.  Identitätsstiftender Charakter des Gebäudes: </t>
    </r>
    <r>
      <rPr>
        <sz val="10"/>
        <rFont val="Calibri"/>
        <family val="2"/>
        <scheme val="minor"/>
      </rPr>
      <t>Ist das Gebäude ein Identitätsanker für die Kommune?</t>
    </r>
  </si>
  <si>
    <t>Das Gebäude prägt die Identität der Kommune maßgeblich.</t>
  </si>
  <si>
    <t>Das Gebäude prägt die Identität der Kommune mäßig.</t>
  </si>
  <si>
    <t>Das Gebäude prägt die Identität der Kommune NICHT.</t>
  </si>
  <si>
    <r>
      <rPr>
        <b/>
        <sz val="10"/>
        <rFont val="Calibri"/>
        <family val="2"/>
        <scheme val="minor"/>
      </rPr>
      <t xml:space="preserve">5. Weitere Nutzungsentwicklung der Gemeinderäume: </t>
    </r>
    <r>
      <rPr>
        <sz val="10"/>
        <rFont val="Calibri"/>
        <family val="2"/>
        <scheme val="minor"/>
      </rPr>
      <t xml:space="preserve">Wurde bereits über eine zusätzliche Nutzung     (Nutzungserweiterung) außerhalb der kirchlichen Nutzung nachgedacht? (z.B. weltliche Konzerte und Ausstellungen, Bürgerveranstaltungen u.ä.m.) </t>
    </r>
  </si>
  <si>
    <r>
      <t xml:space="preserve">Berechnung von 100 % Auslastung in Stunden                        </t>
    </r>
    <r>
      <rPr>
        <sz val="11"/>
        <color rgb="FF000000"/>
        <rFont val="Calibri"/>
        <family val="2"/>
        <scheme val="minor"/>
      </rPr>
      <t>(46 Wochen x 5 Tage x 8 Stunden)</t>
    </r>
  </si>
  <si>
    <r>
      <rPr>
        <b/>
        <sz val="10"/>
        <rFont val="Calibri"/>
        <family val="2"/>
        <scheme val="minor"/>
      </rPr>
      <t xml:space="preserve">4. Entwicklung Mitgliederzahl: </t>
    </r>
    <r>
      <rPr>
        <sz val="10"/>
        <rFont val="Calibri"/>
        <family val="2"/>
        <scheme val="minor"/>
      </rPr>
      <t>Wie hat sich die Zahl der Kirchenmitglieder der Gemeinde in den letzten zehn Jahren entwickelt?</t>
    </r>
  </si>
  <si>
    <t>Einschätzungsskala</t>
  </si>
  <si>
    <t>Summe Bereich</t>
  </si>
  <si>
    <r>
      <t xml:space="preserve">1.  Besonderes spirituelles Angebot: </t>
    </r>
    <r>
      <rPr>
        <sz val="10"/>
        <rFont val="Calibri"/>
        <family val="2"/>
        <scheme val="minor"/>
      </rPr>
      <t xml:space="preserve">Hat das Gebäude ein besonderes spirituelles, diakonisches, seelsorgerisches oder pädagogisch Angebot (z.B. Tafel, Selbsthifegruppe, Krabbelgruppe etc.)? </t>
    </r>
  </si>
  <si>
    <t>X</t>
  </si>
  <si>
    <r>
      <rPr>
        <b/>
        <sz val="14"/>
        <rFont val="Calibri"/>
        <family val="2"/>
        <scheme val="minor"/>
      </rPr>
      <t xml:space="preserve">Einschätzungskriterien 
</t>
    </r>
    <r>
      <rPr>
        <i/>
        <sz val="10"/>
        <rFont val="Calibri"/>
        <family val="2"/>
        <scheme val="minor"/>
      </rPr>
      <t>Bitte Auswahl ankreuzen.</t>
    </r>
  </si>
  <si>
    <r>
      <rPr>
        <b/>
        <sz val="14"/>
        <rFont val="Calibri"/>
        <family val="2"/>
      </rPr>
      <t xml:space="preserve">Nutzungsübersicht
</t>
    </r>
    <r>
      <rPr>
        <i/>
        <sz val="10"/>
        <rFont val="Calibri"/>
        <family val="2"/>
      </rPr>
      <t>Bitte die Daten nur die grau markierten Felder eintragen.</t>
    </r>
    <r>
      <rPr>
        <sz val="11"/>
        <rFont val="Calibri"/>
        <family val="2"/>
      </rPr>
      <t xml:space="preserve">
</t>
    </r>
  </si>
  <si>
    <r>
      <rPr>
        <b/>
        <sz val="10"/>
        <rFont val="Calibri"/>
        <family val="2"/>
        <scheme val="minor"/>
      </rPr>
      <t>4. Dienstsitz</t>
    </r>
    <r>
      <rPr>
        <sz val="10"/>
        <rFont val="Calibri"/>
        <family val="2"/>
        <scheme val="minor"/>
      </rPr>
      <t>: Ist das Gebäude ein Dienstsitz/Pfarrwohnung für Pfarrer*innen, Verwaltung etc.?</t>
    </r>
  </si>
  <si>
    <t>Das Gebäude ist Dienstsitz/Pfarrwohnung für den Verkündigungsdienst UND die Verwaltung.</t>
  </si>
  <si>
    <t>Das Gebäude ist ein Dienstsitz/Pfarrwohnung für den Verkündigungsdienst ODER für die Verwaltung.</t>
  </si>
  <si>
    <r>
      <rPr>
        <b/>
        <sz val="10"/>
        <rFont val="Calibri"/>
        <family val="2"/>
        <scheme val="minor"/>
      </rPr>
      <t xml:space="preserve">1. Vermietung des Gebäudes: </t>
    </r>
    <r>
      <rPr>
        <sz val="10"/>
        <rFont val="Calibri"/>
        <family val="2"/>
        <scheme val="minor"/>
      </rPr>
      <t xml:space="preserve">Wie viel % der Räume im Gebäude sind dauerhaft vermietet? </t>
    </r>
    <r>
      <rPr>
        <i/>
        <sz val="10"/>
        <rFont val="Calibri"/>
        <family val="2"/>
        <scheme val="minor"/>
      </rPr>
      <t>- siehe Nutzungsübersicht</t>
    </r>
  </si>
  <si>
    <r>
      <rPr>
        <b/>
        <sz val="10"/>
        <rFont val="Calibri"/>
        <family val="2"/>
        <scheme val="minor"/>
      </rPr>
      <t xml:space="preserve">2. Aktuelle gemeindliche Nutzung: </t>
    </r>
    <r>
      <rPr>
        <sz val="10"/>
        <rFont val="Calibri"/>
        <family val="2"/>
        <scheme val="minor"/>
      </rPr>
      <t xml:space="preserve">Wie hoch ist die aktuelle gemeindliche Auslastung / Nutzung der Gemeinderäume? (mit Fremdnutzung) </t>
    </r>
    <r>
      <rPr>
        <i/>
        <sz val="10"/>
        <rFont val="Calibri"/>
        <family val="2"/>
        <scheme val="minor"/>
      </rPr>
      <t>- siehe Nutzungsübersicht</t>
    </r>
  </si>
  <si>
    <r>
      <t xml:space="preserve">3.  Auslastung des Gebäudes: </t>
    </r>
    <r>
      <rPr>
        <sz val="10"/>
        <rFont val="Calibri"/>
        <family val="2"/>
        <scheme val="minor"/>
      </rPr>
      <t>Wie hoch ist die Auslastung / Nutzung des Gebäudes insgesamt?</t>
    </r>
  </si>
  <si>
    <t>Das Gebäude ist KEIN Dienstsitz/Pfarrwohnung.</t>
  </si>
  <si>
    <r>
      <rPr>
        <b/>
        <sz val="10"/>
        <rFont val="Calibri"/>
        <family val="2"/>
        <scheme val="minor"/>
      </rPr>
      <t xml:space="preserve">2. Ökologische Standards: </t>
    </r>
    <r>
      <rPr>
        <sz val="10"/>
        <rFont val="Calibri"/>
        <family val="2"/>
        <scheme val="minor"/>
      </rPr>
      <t>I. Umweltverträgliche Baustoffe ( nachwachsend, Recyclingbaustoffe) wurden eingesetzt, II.Regenwassernutzung, III.Wärmeschutzverglasung 3- fach, IV. Energiekonzept wird umgesetzt, V. Einsatz umweltfreundlicher, regenerativer Energien,VI. Gestaltung Außenanlagen standortgerecht, wenig Versiegelung</t>
    </r>
  </si>
  <si>
    <r>
      <t xml:space="preserve">1. Baulicher Zustand Hülle (Außenwände, Dach- und Dachstuhl, Fenster etc.) </t>
    </r>
    <r>
      <rPr>
        <i/>
        <sz val="10"/>
        <rFont val="Calibri"/>
        <family val="2"/>
        <scheme val="minor"/>
      </rPr>
      <t>- siehe Anmerkung in der Anleitung</t>
    </r>
  </si>
  <si>
    <t>Es werden ENTWEDER Mitfahrgelegenheiten ODER Sammelbusse angeboten.</t>
  </si>
  <si>
    <t>3. Wie hoch ist die Auslastung / Nutzung des Gebäudes insgesamt?</t>
  </si>
  <si>
    <r>
      <rPr>
        <b/>
        <sz val="10"/>
        <rFont val="Calibri"/>
        <family val="2"/>
        <scheme val="minor"/>
      </rPr>
      <t xml:space="preserve">2. Betriebskosten: </t>
    </r>
    <r>
      <rPr>
        <sz val="10"/>
        <rFont val="Calibri"/>
        <family val="2"/>
        <scheme val="minor"/>
      </rPr>
      <t xml:space="preserve">Wie hoch sind die Betriebskosten für die Gemeinderäume, pro Nutzungstunde? </t>
    </r>
    <r>
      <rPr>
        <i/>
        <sz val="10"/>
        <rFont val="Calibri"/>
        <family val="2"/>
        <scheme val="minor"/>
      </rPr>
      <t xml:space="preserve">- siehe Nutzungsübersicht </t>
    </r>
  </si>
  <si>
    <r>
      <t xml:space="preserve">2. Baulicher Zustand INNEN (auch Sanitäranlagen und Küche) </t>
    </r>
    <r>
      <rPr>
        <i/>
        <sz val="10"/>
        <rFont val="Calibri"/>
        <family val="2"/>
        <scheme val="minor"/>
      </rPr>
      <t>- siehe Anmerkung in der Anleitung</t>
    </r>
  </si>
  <si>
    <r>
      <t xml:space="preserve">4. Gedämmte Materialien: </t>
    </r>
    <r>
      <rPr>
        <sz val="10"/>
        <rFont val="Calibri"/>
        <family val="2"/>
        <scheme val="minor"/>
      </rPr>
      <t>Wie ist das Gebäude gedämmt?</t>
    </r>
  </si>
  <si>
    <t xml:space="preserve">Gebäudeerfassung für Pfarr- und Gemeindehäuser </t>
  </si>
  <si>
    <t xml:space="preserve">Gebäudeerfassung für Pfarr- und Gemeindehäuser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</si>
</sst>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4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vertAlign val="subscript"/>
      <sz val="11"/>
      <name val="Calibri"/>
      <family val="2"/>
    </font>
    <font>
      <sz val="7"/>
      <name val="Calibri"/>
      <family val="2"/>
    </font>
    <font>
      <vertAlign val="subscript"/>
      <sz val="11"/>
      <name val="Calibri"/>
      <family val="2"/>
      <scheme val="minor"/>
    </font>
    <font>
      <sz val="7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5" tint="-0.499984740745262"/>
      <name val="Calibri"/>
      <family val="2"/>
    </font>
    <font>
      <b/>
      <sz val="11"/>
      <name val="Calibri"/>
      <family val="2"/>
    </font>
    <font>
      <b/>
      <i/>
      <u/>
      <sz val="14"/>
      <name val="Calibri"/>
      <family val="2"/>
    </font>
    <font>
      <b/>
      <i/>
      <u/>
      <sz val="14"/>
      <color rgb="FF7F0000"/>
      <name val="Calibri"/>
      <family val="2"/>
    </font>
    <font>
      <sz val="9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u/>
      <sz val="14"/>
      <name val="Calibri"/>
      <family val="2"/>
    </font>
    <font>
      <i/>
      <sz val="10"/>
      <name val="Calibri"/>
      <family val="2"/>
    </font>
    <font>
      <sz val="11"/>
      <color theme="7" tint="0.7999816888943144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7E6E6"/>
      </patternFill>
    </fill>
    <fill>
      <patternFill patternType="solid">
        <fgColor rgb="FFE1EEDA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</borders>
  <cellStyleXfs count="7">
    <xf numFmtId="0" fontId="0" fillId="0" borderId="0"/>
    <xf numFmtId="0" fontId="2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</cellStyleXfs>
  <cellXfs count="295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29" xfId="0" applyFont="1" applyBorder="1" applyAlignment="1">
      <alignment horizontal="left" vertical="top" wrapText="1" indent="1"/>
    </xf>
    <xf numFmtId="0" fontId="0" fillId="0" borderId="10" xfId="0" applyBorder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6" borderId="10" xfId="0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12" fillId="0" borderId="1" xfId="0" applyFont="1" applyBorder="1" applyAlignment="1">
      <alignment horizontal="center" textRotation="90" wrapText="1"/>
    </xf>
    <xf numFmtId="0" fontId="3" fillId="0" borderId="0" xfId="0" applyFont="1" applyAlignment="1">
      <alignment horizontal="left" vertical="center"/>
    </xf>
    <xf numFmtId="1" fontId="3" fillId="0" borderId="22" xfId="0" applyNumberFormat="1" applyFont="1" applyBorder="1" applyAlignment="1">
      <alignment horizontal="center" vertical="center" shrinkToFit="1"/>
    </xf>
    <xf numFmtId="1" fontId="3" fillId="0" borderId="25" xfId="0" applyNumberFormat="1" applyFont="1" applyBorder="1" applyAlignment="1">
      <alignment horizontal="center" vertical="center" shrinkToFit="1"/>
    </xf>
    <xf numFmtId="1" fontId="3" fillId="0" borderId="0" xfId="0" applyNumberFormat="1" applyFont="1" applyAlignment="1">
      <alignment horizontal="left" vertical="top"/>
    </xf>
    <xf numFmtId="1" fontId="3" fillId="0" borderId="28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wrapText="1"/>
    </xf>
    <xf numFmtId="1" fontId="15" fillId="3" borderId="19" xfId="0" applyNumberFormat="1" applyFont="1" applyFill="1" applyBorder="1" applyAlignment="1">
      <alignment horizontal="center" vertical="top" shrinkToFit="1"/>
    </xf>
    <xf numFmtId="0" fontId="14" fillId="0" borderId="15" xfId="0" applyFont="1" applyBorder="1" applyAlignment="1">
      <alignment horizontal="left" wrapText="1"/>
    </xf>
    <xf numFmtId="1" fontId="16" fillId="3" borderId="11" xfId="0" applyNumberFormat="1" applyFont="1" applyFill="1" applyBorder="1" applyAlignment="1">
      <alignment horizontal="center" vertical="top" shrinkToFit="1"/>
    </xf>
    <xf numFmtId="0" fontId="14" fillId="4" borderId="0" xfId="0" applyFont="1" applyFill="1" applyAlignment="1">
      <alignment horizontal="right" vertical="top" wrapText="1" indent="8"/>
    </xf>
    <xf numFmtId="0" fontId="14" fillId="4" borderId="0" xfId="0" applyFont="1" applyFill="1" applyAlignment="1">
      <alignment horizontal="center" vertical="top" wrapText="1"/>
    </xf>
    <xf numFmtId="0" fontId="17" fillId="4" borderId="0" xfId="0" applyFont="1" applyFill="1" applyAlignment="1">
      <alignment horizontal="right" vertical="top" wrapText="1" indent="8"/>
    </xf>
    <xf numFmtId="1" fontId="18" fillId="4" borderId="0" xfId="0" applyNumberFormat="1" applyFont="1" applyFill="1" applyAlignment="1">
      <alignment horizontal="center" vertical="top" shrinkToFit="1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center" vertical="top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shrinkToFit="1"/>
    </xf>
    <xf numFmtId="1" fontId="3" fillId="7" borderId="10" xfId="0" applyNumberFormat="1" applyFont="1" applyFill="1" applyBorder="1" applyAlignment="1">
      <alignment horizontal="center" vertical="center" shrinkToFit="1"/>
    </xf>
    <xf numFmtId="1" fontId="3" fillId="0" borderId="10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top"/>
    </xf>
    <xf numFmtId="0" fontId="22" fillId="0" borderId="0" xfId="1" applyAlignment="1">
      <alignment wrapText="1"/>
    </xf>
    <xf numFmtId="0" fontId="25" fillId="0" borderId="31" xfId="1" applyFont="1" applyBorder="1" applyAlignment="1">
      <alignment wrapText="1"/>
    </xf>
    <xf numFmtId="2" fontId="26" fillId="0" borderId="10" xfId="1" applyNumberFormat="1" applyFont="1" applyBorder="1" applyAlignment="1">
      <alignment horizontal="right" vertical="top" shrinkToFit="1"/>
    </xf>
    <xf numFmtId="0" fontId="22" fillId="0" borderId="0" xfId="1" applyAlignment="1">
      <alignment vertical="top" wrapText="1"/>
    </xf>
    <xf numFmtId="2" fontId="26" fillId="9" borderId="10" xfId="1" applyNumberFormat="1" applyFont="1" applyFill="1" applyBorder="1" applyAlignment="1" applyProtection="1">
      <alignment horizontal="right" vertical="top" shrinkToFit="1"/>
      <protection locked="0"/>
    </xf>
    <xf numFmtId="2" fontId="17" fillId="0" borderId="10" xfId="1" applyNumberFormat="1" applyFont="1" applyBorder="1" applyAlignment="1">
      <alignment horizontal="right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left" vertical="top" wrapText="1"/>
    </xf>
    <xf numFmtId="0" fontId="22" fillId="0" borderId="0" xfId="1" applyAlignment="1">
      <alignment horizontal="left" vertical="top"/>
    </xf>
    <xf numFmtId="2" fontId="26" fillId="0" borderId="32" xfId="1" applyNumberFormat="1" applyFont="1" applyBorder="1" applyAlignment="1">
      <alignment vertical="top" shrinkToFit="1"/>
    </xf>
    <xf numFmtId="2" fontId="26" fillId="9" borderId="33" xfId="1" applyNumberFormat="1" applyFont="1" applyFill="1" applyBorder="1" applyAlignment="1" applyProtection="1">
      <alignment vertical="top" shrinkToFit="1"/>
      <protection locked="0"/>
    </xf>
    <xf numFmtId="2" fontId="26" fillId="9" borderId="34" xfId="1" applyNumberFormat="1" applyFont="1" applyFill="1" applyBorder="1" applyAlignment="1" applyProtection="1">
      <alignment vertical="top" shrinkToFit="1"/>
      <protection locked="0"/>
    </xf>
    <xf numFmtId="2" fontId="26" fillId="0" borderId="1" xfId="1" applyNumberFormat="1" applyFont="1" applyBorder="1" applyAlignment="1">
      <alignment horizontal="right" shrinkToFit="1"/>
    </xf>
    <xf numFmtId="164" fontId="26" fillId="0" borderId="1" xfId="1" applyNumberFormat="1" applyFont="1" applyBorder="1" applyAlignment="1">
      <alignment horizontal="right" shrinkToFit="1"/>
    </xf>
    <xf numFmtId="0" fontId="24" fillId="0" borderId="0" xfId="1" applyFont="1" applyAlignment="1">
      <alignment vertical="top" wrapText="1"/>
    </xf>
    <xf numFmtId="0" fontId="34" fillId="0" borderId="0" xfId="1" applyFont="1" applyAlignment="1">
      <alignment vertical="top" wrapText="1"/>
    </xf>
    <xf numFmtId="0" fontId="22" fillId="9" borderId="3" xfId="1" applyFill="1" applyBorder="1" applyAlignment="1" applyProtection="1">
      <alignment horizontal="left" wrapText="1"/>
      <protection locked="0"/>
    </xf>
    <xf numFmtId="0" fontId="22" fillId="9" borderId="2" xfId="1" applyFill="1" applyBorder="1" applyAlignment="1" applyProtection="1">
      <alignment wrapText="1"/>
      <protection locked="0"/>
    </xf>
    <xf numFmtId="0" fontId="22" fillId="9" borderId="32" xfId="1" applyFill="1" applyBorder="1" applyAlignment="1" applyProtection="1">
      <alignment wrapText="1"/>
      <protection locked="0"/>
    </xf>
    <xf numFmtId="0" fontId="22" fillId="9" borderId="3" xfId="1" applyFill="1" applyBorder="1" applyAlignment="1" applyProtection="1">
      <alignment wrapText="1"/>
      <protection locked="0"/>
    </xf>
    <xf numFmtId="0" fontId="22" fillId="9" borderId="2" xfId="1" applyFill="1" applyBorder="1" applyAlignment="1" applyProtection="1">
      <alignment horizontal="left" wrapText="1"/>
      <protection locked="0"/>
    </xf>
    <xf numFmtId="0" fontId="22" fillId="9" borderId="33" xfId="1" applyFill="1" applyBorder="1" applyAlignment="1" applyProtection="1">
      <alignment wrapText="1"/>
      <protection locked="0"/>
    </xf>
    <xf numFmtId="0" fontId="22" fillId="9" borderId="14" xfId="1" applyFill="1" applyBorder="1" applyAlignment="1" applyProtection="1">
      <alignment horizontal="left" wrapText="1"/>
      <protection locked="0"/>
    </xf>
    <xf numFmtId="0" fontId="22" fillId="9" borderId="12" xfId="1" applyFill="1" applyBorder="1" applyAlignment="1" applyProtection="1">
      <alignment wrapText="1"/>
      <protection locked="0"/>
    </xf>
    <xf numFmtId="0" fontId="22" fillId="9" borderId="34" xfId="1" applyFill="1" applyBorder="1" applyAlignment="1" applyProtection="1">
      <alignment wrapText="1"/>
      <protection locked="0"/>
    </xf>
    <xf numFmtId="0" fontId="22" fillId="9" borderId="14" xfId="1" applyFill="1" applyBorder="1" applyAlignment="1" applyProtection="1">
      <alignment wrapText="1"/>
      <protection locked="0"/>
    </xf>
    <xf numFmtId="0" fontId="22" fillId="9" borderId="12" xfId="1" applyFill="1" applyBorder="1" applyAlignment="1" applyProtection="1">
      <alignment horizontal="left" wrapText="1"/>
      <protection locked="0"/>
    </xf>
    <xf numFmtId="0" fontId="22" fillId="0" borderId="0" xfId="1" applyAlignment="1">
      <alignment horizontal="left" wrapText="1"/>
    </xf>
    <xf numFmtId="0" fontId="22" fillId="9" borderId="38" xfId="1" applyFill="1" applyBorder="1" applyAlignment="1" applyProtection="1">
      <alignment horizontal="left" wrapText="1"/>
      <protection locked="0"/>
    </xf>
    <xf numFmtId="0" fontId="22" fillId="9" borderId="39" xfId="1" applyFill="1" applyBorder="1" applyAlignment="1" applyProtection="1">
      <alignment wrapText="1"/>
      <protection locked="0"/>
    </xf>
    <xf numFmtId="0" fontId="22" fillId="9" borderId="38" xfId="1" applyFill="1" applyBorder="1" applyAlignment="1" applyProtection="1">
      <alignment wrapText="1"/>
      <protection locked="0"/>
    </xf>
    <xf numFmtId="0" fontId="22" fillId="9" borderId="39" xfId="1" applyFill="1" applyBorder="1" applyAlignment="1" applyProtection="1">
      <alignment horizontal="left" wrapText="1"/>
      <protection locked="0"/>
    </xf>
    <xf numFmtId="0" fontId="22" fillId="0" borderId="8" xfId="1" applyBorder="1" applyAlignment="1">
      <alignment horizontal="left" vertical="top"/>
    </xf>
    <xf numFmtId="0" fontId="22" fillId="0" borderId="0" xfId="1" applyAlignment="1" applyProtection="1">
      <alignment wrapText="1"/>
      <protection locked="0"/>
    </xf>
    <xf numFmtId="0" fontId="22" fillId="0" borderId="0" xfId="1" applyAlignment="1" applyProtection="1">
      <alignment horizontal="left" wrapText="1"/>
      <protection locked="0"/>
    </xf>
    <xf numFmtId="0" fontId="22" fillId="0" borderId="0" xfId="1" applyAlignment="1" applyProtection="1">
      <alignment horizontal="left" vertical="top"/>
      <protection locked="0"/>
    </xf>
    <xf numFmtId="1" fontId="32" fillId="0" borderId="38" xfId="1" applyNumberFormat="1" applyFont="1" applyBorder="1" applyAlignment="1">
      <alignment horizontal="right" vertical="top" shrinkToFit="1"/>
    </xf>
    <xf numFmtId="1" fontId="32" fillId="0" borderId="39" xfId="1" applyNumberFormat="1" applyFont="1" applyBorder="1" applyAlignment="1">
      <alignment vertical="top" shrinkToFit="1"/>
    </xf>
    <xf numFmtId="1" fontId="32" fillId="0" borderId="44" xfId="1" applyNumberFormat="1" applyFont="1" applyBorder="1" applyAlignment="1">
      <alignment vertical="top" shrinkToFit="1"/>
    </xf>
    <xf numFmtId="1" fontId="32" fillId="0" borderId="3" xfId="1" applyNumberFormat="1" applyFont="1" applyBorder="1" applyAlignment="1">
      <alignment horizontal="right" vertical="top" shrinkToFit="1"/>
    </xf>
    <xf numFmtId="1" fontId="32" fillId="0" borderId="2" xfId="1" applyNumberFormat="1" applyFont="1" applyBorder="1" applyAlignment="1">
      <alignment vertical="top" wrapText="1" shrinkToFit="1"/>
    </xf>
    <xf numFmtId="1" fontId="32" fillId="0" borderId="2" xfId="1" applyNumberFormat="1" applyFont="1" applyBorder="1" applyAlignment="1">
      <alignment vertical="top" shrinkToFit="1"/>
    </xf>
    <xf numFmtId="1" fontId="32" fillId="0" borderId="1" xfId="1" applyNumberFormat="1" applyFont="1" applyBorder="1" applyAlignment="1">
      <alignment vertical="top" shrinkToFit="1"/>
    </xf>
    <xf numFmtId="1" fontId="15" fillId="7" borderId="3" xfId="1" applyNumberFormat="1" applyFont="1" applyFill="1" applyBorder="1" applyAlignment="1">
      <alignment horizontal="right" vertical="top" shrinkToFit="1"/>
    </xf>
    <xf numFmtId="1" fontId="15" fillId="7" borderId="2" xfId="1" applyNumberFormat="1" applyFont="1" applyFill="1" applyBorder="1" applyAlignment="1">
      <alignment vertical="top" shrinkToFit="1"/>
    </xf>
    <xf numFmtId="1" fontId="15" fillId="7" borderId="1" xfId="1" applyNumberFormat="1" applyFont="1" applyFill="1" applyBorder="1" applyAlignment="1">
      <alignment horizontal="right" vertical="top" shrinkToFit="1"/>
    </xf>
    <xf numFmtId="1" fontId="32" fillId="0" borderId="3" xfId="1" applyNumberFormat="1" applyFont="1" applyBorder="1" applyAlignment="1">
      <alignment horizontal="right" vertical="center" shrinkToFit="1"/>
    </xf>
    <xf numFmtId="1" fontId="32" fillId="0" borderId="45" xfId="1" applyNumberFormat="1" applyFont="1" applyBorder="1" applyAlignment="1">
      <alignment horizontal="right" vertical="center" shrinkToFit="1"/>
    </xf>
    <xf numFmtId="0" fontId="23" fillId="0" borderId="0" xfId="1" applyFont="1" applyAlignment="1">
      <alignment vertical="top" wrapText="1"/>
    </xf>
    <xf numFmtId="0" fontId="15" fillId="0" borderId="35" xfId="1" applyFont="1" applyBorder="1" applyAlignment="1">
      <alignment vertical="center"/>
    </xf>
    <xf numFmtId="2" fontId="3" fillId="0" borderId="10" xfId="1" applyNumberFormat="1" applyFont="1" applyBorder="1" applyAlignment="1">
      <alignment horizontal="right"/>
    </xf>
    <xf numFmtId="2" fontId="8" fillId="0" borderId="10" xfId="1" applyNumberFormat="1" applyFont="1" applyBorder="1" applyAlignment="1">
      <alignment horizontal="right"/>
    </xf>
    <xf numFmtId="0" fontId="36" fillId="0" borderId="0" xfId="1" applyFont="1" applyAlignment="1">
      <alignment vertical="top" wrapText="1"/>
    </xf>
    <xf numFmtId="0" fontId="34" fillId="0" borderId="48" xfId="1" applyFont="1" applyBorder="1" applyAlignment="1">
      <alignment horizontal="center" vertical="center" wrapText="1"/>
    </xf>
    <xf numFmtId="0" fontId="11" fillId="0" borderId="49" xfId="0" applyFont="1" applyBorder="1" applyAlignment="1">
      <alignment horizontal="left" vertical="center" wrapText="1" indent="1"/>
    </xf>
    <xf numFmtId="0" fontId="11" fillId="0" borderId="49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left" vertical="center" wrapText="1" indent="1"/>
    </xf>
    <xf numFmtId="1" fontId="20" fillId="0" borderId="49" xfId="0" applyNumberFormat="1" applyFont="1" applyBorder="1" applyAlignment="1">
      <alignment horizontal="center" vertical="center" wrapText="1"/>
    </xf>
    <xf numFmtId="0" fontId="27" fillId="0" borderId="0" xfId="1" applyFont="1" applyAlignment="1">
      <alignment horizontal="left" vertical="top" wrapText="1"/>
    </xf>
    <xf numFmtId="164" fontId="26" fillId="0" borderId="0" xfId="1" applyNumberFormat="1" applyFont="1" applyAlignment="1">
      <alignment horizontal="right" shrinkToFit="1"/>
    </xf>
    <xf numFmtId="1" fontId="26" fillId="0" borderId="0" xfId="1" applyNumberFormat="1" applyFont="1" applyAlignment="1">
      <alignment shrinkToFit="1"/>
    </xf>
    <xf numFmtId="0" fontId="22" fillId="0" borderId="0" xfId="1" applyAlignment="1">
      <alignment horizontal="right" wrapText="1"/>
    </xf>
    <xf numFmtId="0" fontId="22" fillId="0" borderId="47" xfId="1" applyBorder="1" applyAlignment="1">
      <alignment wrapText="1"/>
    </xf>
    <xf numFmtId="0" fontId="4" fillId="0" borderId="54" xfId="1" applyFont="1" applyBorder="1" applyAlignment="1">
      <alignment horizontal="left" vertical="top" wrapText="1"/>
    </xf>
    <xf numFmtId="0" fontId="27" fillId="0" borderId="0" xfId="1" applyFont="1" applyAlignment="1">
      <alignment wrapText="1"/>
    </xf>
    <xf numFmtId="0" fontId="3" fillId="0" borderId="0" xfId="1" applyFont="1" applyAlignment="1">
      <alignment horizontal="left" vertical="center" wrapText="1"/>
    </xf>
    <xf numFmtId="0" fontId="3" fillId="0" borderId="47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47" xfId="1" applyFont="1" applyBorder="1" applyAlignment="1">
      <alignment horizontal="left" vertical="center" wrapText="1"/>
    </xf>
    <xf numFmtId="0" fontId="4" fillId="10" borderId="10" xfId="1" applyFont="1" applyFill="1" applyBorder="1" applyAlignment="1" applyProtection="1">
      <alignment horizontal="left" vertical="top" wrapText="1"/>
      <protection locked="0"/>
    </xf>
    <xf numFmtId="0" fontId="4" fillId="0" borderId="54" xfId="1" applyFont="1" applyBorder="1" applyAlignment="1">
      <alignment horizontal="center" vertical="top" wrapText="1"/>
    </xf>
    <xf numFmtId="1" fontId="26" fillId="0" borderId="0" xfId="1" applyNumberFormat="1" applyFont="1" applyAlignment="1">
      <alignment horizontal="right" vertical="top" shrinkToFit="1"/>
    </xf>
    <xf numFmtId="0" fontId="4" fillId="0" borderId="0" xfId="1" applyFont="1" applyAlignment="1">
      <alignment horizontal="right" vertical="top" wrapText="1"/>
    </xf>
    <xf numFmtId="0" fontId="4" fillId="0" borderId="47" xfId="1" applyFont="1" applyBorder="1" applyAlignment="1">
      <alignment horizontal="right" vertical="top" wrapText="1"/>
    </xf>
    <xf numFmtId="0" fontId="22" fillId="0" borderId="47" xfId="1" applyBorder="1" applyAlignment="1">
      <alignment horizontal="left"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wrapText="1"/>
    </xf>
    <xf numFmtId="0" fontId="22" fillId="0" borderId="54" xfId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2" fillId="0" borderId="54" xfId="1" applyFont="1" applyBorder="1" applyAlignment="1">
      <alignment horizontal="left" vertical="top" wrapText="1"/>
    </xf>
    <xf numFmtId="0" fontId="32" fillId="0" borderId="0" xfId="1" applyFont="1" applyAlignment="1">
      <alignment horizontal="left" vertical="top" wrapText="1"/>
    </xf>
    <xf numFmtId="0" fontId="32" fillId="0" borderId="54" xfId="1" applyFont="1" applyBorder="1" applyAlignment="1">
      <alignment horizontal="left" wrapText="1"/>
    </xf>
    <xf numFmtId="0" fontId="3" fillId="0" borderId="0" xfId="1" applyFont="1" applyAlignment="1">
      <alignment horizontal="left"/>
    </xf>
    <xf numFmtId="0" fontId="22" fillId="0" borderId="50" xfId="1" applyBorder="1" applyAlignment="1">
      <alignment horizontal="left" vertical="top"/>
    </xf>
    <xf numFmtId="0" fontId="22" fillId="0" borderId="51" xfId="1" applyBorder="1" applyAlignment="1">
      <alignment horizontal="left" vertical="top"/>
    </xf>
    <xf numFmtId="0" fontId="22" fillId="0" borderId="55" xfId="1" applyBorder="1" applyAlignment="1">
      <alignment horizontal="left" vertical="top"/>
    </xf>
    <xf numFmtId="0" fontId="22" fillId="10" borderId="10" xfId="1" applyFill="1" applyBorder="1" applyAlignment="1" applyProtection="1">
      <alignment horizontal="left" vertical="top"/>
      <protection locked="0"/>
    </xf>
    <xf numFmtId="0" fontId="22" fillId="0" borderId="59" xfId="1" applyBorder="1" applyAlignment="1">
      <alignment horizontal="left" vertical="top"/>
    </xf>
    <xf numFmtId="0" fontId="22" fillId="0" borderId="60" xfId="1" applyBorder="1" applyAlignment="1">
      <alignment horizontal="left" vertical="top"/>
    </xf>
    <xf numFmtId="0" fontId="17" fillId="0" borderId="32" xfId="1" applyFont="1" applyBorder="1" applyAlignment="1">
      <alignment vertical="top" wrapText="1"/>
    </xf>
    <xf numFmtId="0" fontId="22" fillId="0" borderId="62" xfId="1" applyBorder="1" applyAlignment="1">
      <alignment horizontal="left" vertical="top"/>
    </xf>
    <xf numFmtId="0" fontId="17" fillId="0" borderId="33" xfId="1" applyFont="1" applyBorder="1" applyAlignment="1">
      <alignment vertical="top" wrapText="1"/>
    </xf>
    <xf numFmtId="0" fontId="14" fillId="7" borderId="33" xfId="1" applyFont="1" applyFill="1" applyBorder="1" applyAlignment="1">
      <alignment vertical="top"/>
    </xf>
    <xf numFmtId="0" fontId="17" fillId="0" borderId="63" xfId="1" applyFont="1" applyBorder="1" applyAlignment="1">
      <alignment vertical="top" wrapText="1"/>
    </xf>
    <xf numFmtId="1" fontId="4" fillId="0" borderId="10" xfId="1" applyNumberFormat="1" applyFont="1" applyBorder="1" applyAlignment="1">
      <alignment vertical="top" wrapText="1"/>
    </xf>
    <xf numFmtId="0" fontId="15" fillId="0" borderId="62" xfId="1" applyFont="1" applyBorder="1" applyAlignment="1">
      <alignment vertical="center"/>
    </xf>
    <xf numFmtId="0" fontId="3" fillId="0" borderId="48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0" fontId="39" fillId="0" borderId="29" xfId="1" applyFont="1" applyBorder="1" applyAlignment="1">
      <alignment vertical="top" wrapText="1"/>
    </xf>
    <xf numFmtId="0" fontId="35" fillId="0" borderId="35" xfId="1" applyFont="1" applyBorder="1" applyAlignment="1">
      <alignment vertical="top" wrapText="1"/>
    </xf>
    <xf numFmtId="0" fontId="35" fillId="0" borderId="36" xfId="1" applyFont="1" applyBorder="1" applyAlignment="1">
      <alignment vertical="top" wrapText="1"/>
    </xf>
    <xf numFmtId="0" fontId="35" fillId="0" borderId="48" xfId="1" applyFont="1" applyBorder="1" applyAlignment="1">
      <alignment horizontal="left" vertical="top" wrapText="1"/>
    </xf>
    <xf numFmtId="0" fontId="17" fillId="0" borderId="48" xfId="1" applyFont="1" applyBorder="1" applyAlignment="1">
      <alignment horizontal="left" vertical="top"/>
    </xf>
    <xf numFmtId="0" fontId="17" fillId="0" borderId="48" xfId="1" applyFont="1" applyBorder="1" applyAlignment="1">
      <alignment horizontal="left" vertical="top" wrapText="1"/>
    </xf>
    <xf numFmtId="0" fontId="17" fillId="0" borderId="52" xfId="1" applyFont="1" applyBorder="1" applyAlignment="1">
      <alignment horizontal="left" vertical="top"/>
    </xf>
    <xf numFmtId="0" fontId="8" fillId="0" borderId="48" xfId="1" applyFont="1" applyBorder="1" applyAlignment="1">
      <alignment horizontal="left" wrapText="1"/>
    </xf>
    <xf numFmtId="0" fontId="8" fillId="0" borderId="48" xfId="1" applyFont="1" applyBorder="1" applyAlignment="1">
      <alignment horizontal="left"/>
    </xf>
    <xf numFmtId="0" fontId="8" fillId="0" borderId="52" xfId="1" applyFont="1" applyBorder="1" applyAlignment="1">
      <alignment horizontal="left"/>
    </xf>
    <xf numFmtId="0" fontId="4" fillId="0" borderId="3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43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4" fillId="0" borderId="16" xfId="1" applyFont="1" applyBorder="1" applyAlignment="1">
      <alignment horizontal="center" vertical="top" wrapText="1"/>
    </xf>
    <xf numFmtId="0" fontId="4" fillId="0" borderId="37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indent="1"/>
    </xf>
    <xf numFmtId="0" fontId="3" fillId="8" borderId="1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5" fillId="6" borderId="10" xfId="0" applyFont="1" applyFill="1" applyBorder="1" applyAlignment="1">
      <alignment horizontal="center" vertical="top"/>
    </xf>
    <xf numFmtId="0" fontId="5" fillId="6" borderId="30" xfId="0" applyFont="1" applyFill="1" applyBorder="1" applyAlignment="1">
      <alignment horizontal="center" vertical="top"/>
    </xf>
    <xf numFmtId="0" fontId="38" fillId="0" borderId="35" xfId="0" applyFont="1" applyBorder="1" applyAlignment="1">
      <alignment horizontal="center" vertical="center" wrapText="1"/>
    </xf>
    <xf numFmtId="0" fontId="37" fillId="4" borderId="29" xfId="0" applyFont="1" applyFill="1" applyBorder="1" applyAlignment="1" applyProtection="1">
      <alignment horizontal="left" vertical="top" wrapText="1"/>
      <protection locked="0"/>
    </xf>
    <xf numFmtId="0" fontId="1" fillId="0" borderId="0" xfId="4"/>
    <xf numFmtId="44" fontId="17" fillId="0" borderId="52" xfId="5" applyFont="1" applyBorder="1" applyAlignment="1">
      <alignment horizontal="right"/>
    </xf>
    <xf numFmtId="44" fontId="17" fillId="0" borderId="48" xfId="5" applyFont="1" applyBorder="1" applyAlignment="1">
      <alignment horizontal="right"/>
    </xf>
    <xf numFmtId="2" fontId="17" fillId="10" borderId="48" xfId="5" applyNumberFormat="1" applyFont="1" applyFill="1" applyBorder="1" applyAlignment="1" applyProtection="1">
      <alignment horizontal="right"/>
      <protection locked="0"/>
    </xf>
    <xf numFmtId="0" fontId="1" fillId="0" borderId="10" xfId="4" applyBorder="1" applyAlignment="1">
      <alignment horizontal="center"/>
    </xf>
    <xf numFmtId="0" fontId="5" fillId="0" borderId="29" xfId="0" applyFont="1" applyBorder="1" applyAlignment="1">
      <alignment vertical="center" wrapText="1"/>
    </xf>
    <xf numFmtId="1" fontId="11" fillId="0" borderId="0" xfId="0" applyNumberFormat="1" applyFont="1" applyAlignment="1">
      <alignment horizontal="center" vertical="center" wrapText="1"/>
    </xf>
    <xf numFmtId="0" fontId="14" fillId="0" borderId="66" xfId="0" applyFont="1" applyBorder="1" applyAlignment="1">
      <alignment horizontal="left" vertical="center" wrapText="1" indent="1"/>
    </xf>
    <xf numFmtId="1" fontId="11" fillId="0" borderId="6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6" fillId="13" borderId="10" xfId="0" applyFont="1" applyFill="1" applyBorder="1" applyAlignment="1">
      <alignment horizontal="center" vertical="top"/>
    </xf>
    <xf numFmtId="0" fontId="6" fillId="11" borderId="10" xfId="0" applyFont="1" applyFill="1" applyBorder="1" applyAlignment="1">
      <alignment horizontal="center" vertical="top"/>
    </xf>
    <xf numFmtId="0" fontId="6" fillId="14" borderId="10" xfId="0" applyFont="1" applyFill="1" applyBorder="1" applyAlignment="1">
      <alignment horizontal="center" vertical="top"/>
    </xf>
    <xf numFmtId="0" fontId="6" fillId="12" borderId="10" xfId="0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3" fillId="0" borderId="52" xfId="0" applyFont="1" applyBorder="1" applyAlignment="1">
      <alignment horizontal="center" vertical="top"/>
    </xf>
    <xf numFmtId="1" fontId="3" fillId="4" borderId="10" xfId="0" applyNumberFormat="1" applyFont="1" applyFill="1" applyBorder="1" applyAlignment="1">
      <alignment horizontal="center" vertical="center" shrinkToFit="1"/>
    </xf>
    <xf numFmtId="0" fontId="1" fillId="0" borderId="34" xfId="4" applyBorder="1" applyAlignment="1">
      <alignment horizontal="center"/>
    </xf>
    <xf numFmtId="0" fontId="5" fillId="0" borderId="29" xfId="6" applyFont="1" applyBorder="1" applyAlignment="1">
      <alignment horizontal="left" vertical="center" wrapText="1"/>
    </xf>
    <xf numFmtId="0" fontId="15" fillId="0" borderId="35" xfId="6" applyFont="1" applyBorder="1" applyAlignment="1">
      <alignment horizontal="left" vertical="center" wrapText="1"/>
    </xf>
    <xf numFmtId="0" fontId="38" fillId="0" borderId="35" xfId="6" applyFont="1" applyBorder="1" applyAlignment="1">
      <alignment horizontal="center" vertical="center" wrapText="1"/>
    </xf>
    <xf numFmtId="0" fontId="39" fillId="0" borderId="0" xfId="1" applyFont="1" applyAlignment="1">
      <alignment horizontal="left" vertical="top" wrapText="1"/>
    </xf>
    <xf numFmtId="0" fontId="3" fillId="0" borderId="35" xfId="6" applyFont="1" applyBorder="1" applyAlignment="1">
      <alignment horizontal="left" vertical="top"/>
    </xf>
    <xf numFmtId="0" fontId="3" fillId="0" borderId="36" xfId="6" applyFont="1" applyBorder="1" applyAlignment="1">
      <alignment horizontal="left" vertical="top"/>
    </xf>
    <xf numFmtId="0" fontId="37" fillId="0" borderId="54" xfId="1" applyFont="1" applyBorder="1" applyAlignment="1">
      <alignment horizontal="left" vertical="top" wrapText="1"/>
    </xf>
    <xf numFmtId="0" fontId="37" fillId="0" borderId="0" xfId="1" applyFont="1" applyAlignment="1">
      <alignment horizontal="left" vertical="top" wrapText="1"/>
    </xf>
    <xf numFmtId="0" fontId="11" fillId="0" borderId="51" xfId="1" applyFont="1" applyBorder="1" applyAlignment="1" applyProtection="1">
      <alignment wrapText="1"/>
      <protection locked="0"/>
    </xf>
    <xf numFmtId="0" fontId="17" fillId="7" borderId="29" xfId="1" applyFont="1" applyFill="1" applyBorder="1" applyAlignment="1">
      <alignment horizontal="left" vertical="top" wrapText="1"/>
    </xf>
    <xf numFmtId="0" fontId="17" fillId="7" borderId="35" xfId="1" applyFont="1" applyFill="1" applyBorder="1" applyAlignment="1">
      <alignment horizontal="left" vertical="top" wrapText="1"/>
    </xf>
    <xf numFmtId="0" fontId="17" fillId="7" borderId="36" xfId="1" applyFont="1" applyFill="1" applyBorder="1" applyAlignment="1">
      <alignment horizontal="left" vertical="top" wrapText="1"/>
    </xf>
    <xf numFmtId="0" fontId="27" fillId="0" borderId="0" xfId="1" applyFont="1" applyAlignment="1">
      <alignment horizontal="left" vertical="top" wrapText="1"/>
    </xf>
    <xf numFmtId="0" fontId="24" fillId="0" borderId="29" xfId="1" applyFont="1" applyBorder="1" applyAlignment="1">
      <alignment horizontal="left" vertical="top" wrapText="1"/>
    </xf>
    <xf numFmtId="0" fontId="24" fillId="0" borderId="35" xfId="1" applyFont="1" applyBorder="1" applyAlignment="1">
      <alignment horizontal="left" vertical="top" wrapText="1"/>
    </xf>
    <xf numFmtId="0" fontId="24" fillId="0" borderId="36" xfId="1" applyFont="1" applyBorder="1" applyAlignment="1">
      <alignment horizontal="left" vertical="top" wrapText="1"/>
    </xf>
    <xf numFmtId="0" fontId="25" fillId="0" borderId="53" xfId="1" applyFont="1" applyBorder="1" applyAlignment="1">
      <alignment horizontal="left" wrapText="1"/>
    </xf>
    <xf numFmtId="0" fontId="25" fillId="0" borderId="31" xfId="1" applyFont="1" applyBorder="1" applyAlignment="1">
      <alignment horizontal="left" wrapText="1"/>
    </xf>
    <xf numFmtId="0" fontId="4" fillId="0" borderId="41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42" xfId="1" applyFont="1" applyBorder="1" applyAlignment="1">
      <alignment horizontal="center" vertical="top" wrapText="1"/>
    </xf>
    <xf numFmtId="0" fontId="32" fillId="0" borderId="54" xfId="1" applyFont="1" applyBorder="1" applyAlignment="1">
      <alignment horizontal="left" vertical="top"/>
    </xf>
    <xf numFmtId="0" fontId="32" fillId="0" borderId="0" xfId="1" applyFont="1" applyAlignment="1">
      <alignment horizontal="left" vertical="top"/>
    </xf>
    <xf numFmtId="0" fontId="32" fillId="0" borderId="47" xfId="1" applyFont="1" applyBorder="1" applyAlignment="1">
      <alignment horizontal="left" vertical="top"/>
    </xf>
    <xf numFmtId="0" fontId="32" fillId="0" borderId="50" xfId="1" applyFont="1" applyBorder="1" applyAlignment="1">
      <alignment horizontal="left" vertical="top"/>
    </xf>
    <xf numFmtId="0" fontId="32" fillId="0" borderId="51" xfId="1" applyFont="1" applyBorder="1" applyAlignment="1">
      <alignment horizontal="left" vertical="top"/>
    </xf>
    <xf numFmtId="0" fontId="32" fillId="0" borderId="55" xfId="1" applyFont="1" applyBorder="1" applyAlignment="1">
      <alignment horizontal="left" vertical="top"/>
    </xf>
    <xf numFmtId="0" fontId="17" fillId="0" borderId="64" xfId="1" applyFont="1" applyBorder="1" applyAlignment="1">
      <alignment horizontal="left" vertical="top" wrapText="1"/>
    </xf>
    <xf numFmtId="0" fontId="17" fillId="0" borderId="46" xfId="1" applyFont="1" applyBorder="1" applyAlignment="1">
      <alignment horizontal="left" vertical="top" wrapText="1"/>
    </xf>
    <xf numFmtId="0" fontId="17" fillId="0" borderId="41" xfId="1" applyFont="1" applyBorder="1" applyAlignment="1">
      <alignment horizontal="left" vertical="top" wrapText="1"/>
    </xf>
    <xf numFmtId="0" fontId="17" fillId="0" borderId="4" xfId="1" applyFont="1" applyBorder="1" applyAlignment="1">
      <alignment horizontal="left" vertical="top" wrapText="1"/>
    </xf>
    <xf numFmtId="0" fontId="17" fillId="0" borderId="65" xfId="1" applyFont="1" applyBorder="1" applyAlignment="1">
      <alignment horizontal="left" vertical="top" wrapText="1"/>
    </xf>
    <xf numFmtId="0" fontId="17" fillId="0" borderId="13" xfId="1" applyFont="1" applyBorder="1" applyAlignment="1">
      <alignment horizontal="left" vertical="top" wrapText="1"/>
    </xf>
    <xf numFmtId="0" fontId="39" fillId="0" borderId="29" xfId="1" applyFont="1" applyBorder="1" applyAlignment="1">
      <alignment horizontal="left" vertical="top" wrapText="1"/>
    </xf>
    <xf numFmtId="0" fontId="39" fillId="0" borderId="35" xfId="1" applyFont="1" applyBorder="1" applyAlignment="1">
      <alignment horizontal="left" vertical="top" wrapText="1"/>
    </xf>
    <xf numFmtId="0" fontId="39" fillId="0" borderId="36" xfId="1" applyFont="1" applyBorder="1" applyAlignment="1">
      <alignment horizontal="left" vertical="top" wrapText="1"/>
    </xf>
    <xf numFmtId="0" fontId="15" fillId="0" borderId="53" xfId="1" applyFont="1" applyBorder="1" applyAlignment="1">
      <alignment horizontal="left" vertical="top" wrapText="1"/>
    </xf>
    <xf numFmtId="0" fontId="15" fillId="0" borderId="31" xfId="1" applyFont="1" applyBorder="1" applyAlignment="1">
      <alignment horizontal="left" vertical="top" wrapText="1"/>
    </xf>
    <xf numFmtId="0" fontId="32" fillId="0" borderId="54" xfId="1" applyFont="1" applyBorder="1" applyAlignment="1">
      <alignment horizontal="left" vertical="top" wrapText="1"/>
    </xf>
    <xf numFmtId="0" fontId="32" fillId="0" borderId="0" xfId="1" applyFont="1" applyAlignment="1">
      <alignment horizontal="left" vertical="top" wrapText="1"/>
    </xf>
    <xf numFmtId="0" fontId="32" fillId="0" borderId="47" xfId="1" applyFont="1" applyBorder="1" applyAlignment="1">
      <alignment horizontal="left" vertical="top" wrapText="1"/>
    </xf>
    <xf numFmtId="0" fontId="27" fillId="0" borderId="57" xfId="1" applyFont="1" applyBorder="1" applyAlignment="1">
      <alignment horizontal="left" vertical="center" wrapText="1"/>
    </xf>
    <xf numFmtId="0" fontId="4" fillId="0" borderId="52" xfId="1" applyFont="1" applyBorder="1" applyAlignment="1">
      <alignment horizontal="left" vertical="center" wrapText="1"/>
    </xf>
    <xf numFmtId="0" fontId="24" fillId="0" borderId="61" xfId="1" applyFont="1" applyBorder="1" applyAlignment="1">
      <alignment horizontal="left" vertical="top" wrapText="1"/>
    </xf>
    <xf numFmtId="0" fontId="24" fillId="0" borderId="40" xfId="1" applyFont="1" applyBorder="1" applyAlignment="1">
      <alignment horizontal="left" vertical="top" wrapText="1"/>
    </xf>
    <xf numFmtId="0" fontId="24" fillId="0" borderId="58" xfId="1" applyFont="1" applyBorder="1" applyAlignment="1">
      <alignment horizontal="left" vertical="top" wrapText="1"/>
    </xf>
    <xf numFmtId="0" fontId="4" fillId="0" borderId="57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center" vertical="top" wrapText="1"/>
    </xf>
    <xf numFmtId="0" fontId="4" fillId="0" borderId="35" xfId="1" applyFont="1" applyBorder="1" applyAlignment="1">
      <alignment horizontal="center" vertical="top" wrapText="1"/>
    </xf>
    <xf numFmtId="0" fontId="4" fillId="0" borderId="36" xfId="1" applyFont="1" applyBorder="1" applyAlignment="1">
      <alignment horizontal="center" vertical="top" wrapText="1"/>
    </xf>
    <xf numFmtId="0" fontId="37" fillId="0" borderId="35" xfId="6" applyFont="1" applyBorder="1" applyAlignment="1" applyProtection="1">
      <alignment horizontal="left" vertical="top" wrapText="1"/>
      <protection locked="0"/>
    </xf>
    <xf numFmtId="0" fontId="37" fillId="0" borderId="36" xfId="6" applyFont="1" applyBorder="1" applyAlignment="1" applyProtection="1">
      <alignment horizontal="left" vertical="top" wrapText="1"/>
      <protection locked="0"/>
    </xf>
    <xf numFmtId="0" fontId="37" fillId="0" borderId="29" xfId="6" applyFont="1" applyBorder="1" applyAlignment="1" applyProtection="1">
      <alignment horizontal="left" vertical="top" wrapText="1"/>
      <protection locked="0"/>
    </xf>
    <xf numFmtId="0" fontId="37" fillId="0" borderId="0" xfId="1" applyFont="1" applyAlignment="1">
      <alignment horizontal="left" vertical="center" wrapText="1"/>
    </xf>
    <xf numFmtId="0" fontId="37" fillId="0" borderId="47" xfId="1" applyFont="1" applyBorder="1" applyAlignment="1">
      <alignment horizontal="left" vertical="center" wrapText="1"/>
    </xf>
    <xf numFmtId="0" fontId="25" fillId="0" borderId="54" xfId="1" applyFont="1" applyBorder="1" applyAlignment="1">
      <alignment horizontal="left" wrapText="1"/>
    </xf>
    <xf numFmtId="0" fontId="25" fillId="0" borderId="0" xfId="1" applyFont="1" applyAlignment="1">
      <alignment horizontal="left" wrapText="1"/>
    </xf>
    <xf numFmtId="0" fontId="24" fillId="0" borderId="53" xfId="1" applyFont="1" applyBorder="1" applyAlignment="1">
      <alignment horizontal="left" vertical="top" wrapText="1"/>
    </xf>
    <xf numFmtId="0" fontId="24" fillId="0" borderId="31" xfId="1" applyFont="1" applyBorder="1" applyAlignment="1">
      <alignment horizontal="left" vertical="top" wrapText="1"/>
    </xf>
    <xf numFmtId="0" fontId="24" fillId="0" borderId="56" xfId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top" wrapText="1" indent="2"/>
    </xf>
    <xf numFmtId="0" fontId="8" fillId="0" borderId="21" xfId="0" applyFont="1" applyBorder="1" applyAlignment="1">
      <alignment horizontal="left" vertical="top" wrapText="1" indent="2"/>
    </xf>
    <xf numFmtId="1" fontId="3" fillId="0" borderId="5" xfId="0" applyNumberFormat="1" applyFont="1" applyBorder="1" applyAlignment="1">
      <alignment horizontal="center" vertical="center" shrinkToFit="1"/>
    </xf>
    <xf numFmtId="1" fontId="3" fillId="0" borderId="6" xfId="0" applyNumberFormat="1" applyFont="1" applyBorder="1" applyAlignment="1">
      <alignment horizontal="center" vertical="center" shrinkToFit="1"/>
    </xf>
    <xf numFmtId="1" fontId="3" fillId="0" borderId="7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top" wrapText="1" indent="2"/>
    </xf>
    <xf numFmtId="0" fontId="8" fillId="0" borderId="24" xfId="0" applyFont="1" applyBorder="1" applyAlignment="1">
      <alignment horizontal="left" vertical="top" wrapText="1" indent="2"/>
    </xf>
    <xf numFmtId="0" fontId="8" fillId="0" borderId="26" xfId="0" applyFont="1" applyBorder="1" applyAlignment="1">
      <alignment horizontal="left" vertical="top" wrapText="1" indent="2"/>
    </xf>
    <xf numFmtId="0" fontId="8" fillId="0" borderId="27" xfId="0" applyFont="1" applyBorder="1" applyAlignment="1">
      <alignment horizontal="left" vertical="top" wrapText="1" indent="2"/>
    </xf>
    <xf numFmtId="0" fontId="11" fillId="3" borderId="12" xfId="0" applyFont="1" applyFill="1" applyBorder="1" applyAlignment="1">
      <alignment horizontal="right" vertical="top" wrapText="1" indent="8"/>
    </xf>
    <xf numFmtId="0" fontId="11" fillId="3" borderId="13" xfId="0" applyFont="1" applyFill="1" applyBorder="1" applyAlignment="1">
      <alignment horizontal="right" vertical="top" wrapText="1" indent="8"/>
    </xf>
    <xf numFmtId="0" fontId="11" fillId="3" borderId="14" xfId="0" applyFont="1" applyFill="1" applyBorder="1" applyAlignment="1">
      <alignment horizontal="right" vertical="top" wrapText="1" indent="8"/>
    </xf>
    <xf numFmtId="0" fontId="9" fillId="0" borderId="0" xfId="0" applyFont="1" applyAlignment="1">
      <alignment horizontal="left" vertical="top" wrapText="1" indent="1"/>
    </xf>
    <xf numFmtId="0" fontId="14" fillId="0" borderId="17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1" fontId="3" fillId="0" borderId="22" xfId="0" applyNumberFormat="1" applyFont="1" applyBorder="1" applyAlignment="1">
      <alignment horizontal="center" vertical="center" shrinkToFit="1"/>
    </xf>
    <xf numFmtId="1" fontId="3" fillId="0" borderId="25" xfId="0" applyNumberFormat="1" applyFont="1" applyBorder="1" applyAlignment="1">
      <alignment horizontal="center" vertical="center" shrinkToFit="1"/>
    </xf>
    <xf numFmtId="1" fontId="3" fillId="0" borderId="28" xfId="0" applyNumberFormat="1" applyFont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37" fillId="4" borderId="29" xfId="0" applyFont="1" applyFill="1" applyBorder="1" applyAlignment="1" applyProtection="1">
      <alignment horizontal="left" vertical="top" wrapText="1"/>
      <protection locked="0"/>
    </xf>
    <xf numFmtId="0" fontId="37" fillId="4" borderId="35" xfId="0" applyFont="1" applyFill="1" applyBorder="1" applyAlignment="1" applyProtection="1">
      <alignment horizontal="left" vertical="top" wrapText="1"/>
      <protection locked="0"/>
    </xf>
    <xf numFmtId="0" fontId="37" fillId="4" borderId="36" xfId="0" applyFont="1" applyFill="1" applyBorder="1" applyAlignment="1" applyProtection="1">
      <alignment horizontal="left" vertical="top" wrapText="1"/>
      <protection locked="0"/>
    </xf>
    <xf numFmtId="0" fontId="3" fillId="0" borderId="35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14" fillId="0" borderId="29" xfId="0" applyFont="1" applyBorder="1" applyAlignment="1">
      <alignment horizontal="left" vertical="center" wrapText="1" indent="1"/>
    </xf>
    <xf numFmtId="0" fontId="14" fillId="0" borderId="35" xfId="0" applyFont="1" applyBorder="1" applyAlignment="1">
      <alignment horizontal="left" vertical="center" wrapText="1" indent="1"/>
    </xf>
    <xf numFmtId="0" fontId="14" fillId="0" borderId="36" xfId="0" applyFont="1" applyBorder="1" applyAlignment="1">
      <alignment horizontal="left" vertical="center" wrapText="1" indent="1"/>
    </xf>
    <xf numFmtId="0" fontId="8" fillId="0" borderId="46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7">
    <cellStyle name="Standard" xfId="0" builtinId="0"/>
    <cellStyle name="Standard 2" xfId="2" xr:uid="{B926A084-04F3-4029-B9AD-56623E00599F}"/>
    <cellStyle name="Standard 2 2" xfId="1" xr:uid="{0ADFC09B-DE25-4B30-BCCB-3039682B3EAF}"/>
    <cellStyle name="Standard 2 3" xfId="4" xr:uid="{53EC8A6E-5EA0-40E0-B33F-358BEFB953E4}"/>
    <cellStyle name="Standard 3" xfId="6" xr:uid="{07A7E036-4D74-438A-A34D-333F20232E32}"/>
    <cellStyle name="Währung 2" xfId="3" xr:uid="{7A082653-8EBF-43AC-8104-6C954EE80757}"/>
    <cellStyle name="Währung 2 2" xfId="5" xr:uid="{608C6694-2BCF-49D9-BEE2-3FBDD330DC97}"/>
  </cellStyles>
  <dxfs count="35">
    <dxf>
      <fill>
        <patternFill>
          <bgColor theme="6" tint="-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Punkte!$B$2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Punkte!$B$3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Punkte!$B$5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fmlaLink="Punkte!$B$7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Punkte!$B$1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checked="Checked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Punkte!$B$12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checked="Checked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Punkte!$B$14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checked="Checked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fmlaLink="Punkte!$B$17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checked="Checked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fmlaLink="Punkte!$B$18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ctrlProps/ctrlProp48.xml><?xml version="1.0" encoding="utf-8"?>
<formControlPr xmlns="http://schemas.microsoft.com/office/spreadsheetml/2009/9/main" objectType="Radio" firstButton="1" fmlaLink="Punkte!$B$19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checked="Checked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fmlaLink="Punkte!$B$22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checked="Checked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fmlaLink="Punkte!$B$23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checked="Checked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fmlaLink="Punkte!$B$24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checked="Checked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fmlaLink="Punkte!$B$25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checked="Checked" lockText="1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fmlaLink="Punkte!$B$27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checked="Checked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fmlaLink="Punkte!$B$28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checked="Checked" lockText="1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firstButton="1" fmlaLink="Punkte!$B$30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checked="Checked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firstButton="1" fmlaLink="Punkte!$B$3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checked="Checked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firstButton="1" fmlaLink="Punkte!$B$34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checked="Checked" lockText="1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Radio" firstButton="1" fmlaLink="Punkte!$B$35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checked="Checked" lockText="1" noThreeD="1"/>
</file>

<file path=xl/ctrlProps/ctrlProp101.xml><?xml version="1.0" encoding="utf-8"?>
<formControlPr xmlns="http://schemas.microsoft.com/office/spreadsheetml/2009/9/main" objectType="Radio" firstButton="1" fmlaLink="Punkte!$B$36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checked="Checked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Radio" firstButton="1" fmlaLink="Punkte!$B$37" lockText="1" noThreeD="1"/>
</file>

<file path=xl/ctrlProps/ctrlProp107.xml><?xml version="1.0" encoding="utf-8"?>
<formControlPr xmlns="http://schemas.microsoft.com/office/spreadsheetml/2009/9/main" objectType="Radio" checked="Checked" lockText="1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Radio" firstButton="1" fmlaLink="Punkte!$B$40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checked="Checked" lockText="1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Radio" firstButton="1" fmlaLink="Punkte!$B$41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checked="Checked" lockText="1" noThreeD="1"/>
</file>

<file path=xl/ctrlProps/ctrlProp117.xml><?xml version="1.0" encoding="utf-8"?>
<formControlPr xmlns="http://schemas.microsoft.com/office/spreadsheetml/2009/9/main" objectType="Radio" firstButton="1" fmlaLink="Punkte!$B$42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checked="Checked" lockText="1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Radio" firstButton="1" fmlaLink="Punkte!$B$43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checked="Checked" lockText="1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Radio" firstButton="1" fmlaLink="Punkte!$B$44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checked="Checked" lockText="1" noThreeD="1"/>
</file>

<file path=xl/ctrlProps/ctrlProp129.xml><?xml version="1.0" encoding="utf-8"?>
<formControlPr xmlns="http://schemas.microsoft.com/office/spreadsheetml/2009/9/main" objectType="Radio" firstButton="1" fmlaLink="Punkte!$B$45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checked="Checked" lockText="1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checked="Checked" lockText="1" noThreeD="1"/>
</file>

<file path=xl/ctrlProps/ctrlProp137.xml><?xml version="1.0" encoding="utf-8"?>
<formControlPr xmlns="http://schemas.microsoft.com/office/spreadsheetml/2009/9/main" objectType="Radio" firstButton="1" fmlaLink="Punkte!$B$4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checked="Checked" lockText="1" noThreeD="1"/>
</file>

<file path=xl/ctrlProps/ctrlProp144.xml><?xml version="1.0" encoding="utf-8"?>
<formControlPr xmlns="http://schemas.microsoft.com/office/spreadsheetml/2009/9/main" objectType="Radio" firstButton="1" fmlaLink="Punkte!$B$8" lockText="1" noThreeD="1"/>
</file>

<file path=xl/ctrlProps/ctrlProp145.xml><?xml version="1.0" encoding="utf-8"?>
<formControlPr xmlns="http://schemas.microsoft.com/office/spreadsheetml/2009/9/main" objectType="Radio" checked="Checked" lockText="1" noThreeD="1"/>
</file>

<file path=xl/ctrlProps/ctrlProp146.xml><?xml version="1.0" encoding="utf-8"?>
<formControlPr xmlns="http://schemas.microsoft.com/office/spreadsheetml/2009/9/main" objectType="Radio" firstButton="1" fmlaLink="Punkte!$B$9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checked="Checked" lockText="1" noThreeD="1"/>
</file>

<file path=xl/ctrlProps/ctrlProp149.xml><?xml version="1.0" encoding="utf-8"?>
<formControlPr xmlns="http://schemas.microsoft.com/office/spreadsheetml/2009/9/main" objectType="Radio" firstButton="1" fmlaLink="Punkte!$B$10" lockText="1" noThreeD="1"/>
</file>

<file path=xl/ctrlProps/ctrlProp150.xml><?xml version="1.0" encoding="utf-8"?>
<formControlPr xmlns="http://schemas.microsoft.com/office/spreadsheetml/2009/9/main" objectType="Radio" checked="Checked" lockText="1" noThreeD="1"/>
</file>

<file path=xl/ctrlProps/ctrlProp151.xml><?xml version="1.0" encoding="utf-8"?>
<formControlPr xmlns="http://schemas.microsoft.com/office/spreadsheetml/2009/9/main" objectType="Radio" firstButton="1" fmlaLink="Punkte!$B$13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checked="Checked" lockText="1" noThreeD="1"/>
</file>

<file path=xl/ctrlProps/ctrlProp154.xml><?xml version="1.0" encoding="utf-8"?>
<formControlPr xmlns="http://schemas.microsoft.com/office/spreadsheetml/2009/9/main" objectType="Radio" firstButton="1" fmlaLink="Punkte!$B$16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checked="Checked" lockText="1" noThreeD="1"/>
</file>

<file path=xl/ctrlProps/ctrlProp159.xml><?xml version="1.0" encoding="utf-8"?>
<formControlPr xmlns="http://schemas.microsoft.com/office/spreadsheetml/2009/9/main" objectType="Radio" firstButton="1" fmlaLink="Punkte!$B$20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checked="Checked" lockText="1" noThreeD="1"/>
</file>

<file path=xl/ctrlProps/ctrlProp162.xml><?xml version="1.0" encoding="utf-8"?>
<formControlPr xmlns="http://schemas.microsoft.com/office/spreadsheetml/2009/9/main" objectType="Radio" firstButton="1" fmlaLink="Punkte!$B$26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checked="Checked" lockText="1" noThreeD="1"/>
</file>

<file path=xl/ctrlProps/ctrlProp165.xml><?xml version="1.0" encoding="utf-8"?>
<formControlPr xmlns="http://schemas.microsoft.com/office/spreadsheetml/2009/9/main" objectType="Radio" firstButton="1" fmlaLink="Punkte!$B$32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checked="Checked" lockText="1" noThreeD="1"/>
</file>

<file path=xl/ctrlProps/ctrlProp168.xml><?xml version="1.0" encoding="utf-8"?>
<formControlPr xmlns="http://schemas.microsoft.com/office/spreadsheetml/2009/9/main" objectType="Radio" firstButton="1" fmlaLink="Punkte!$B$38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4</xdr:col>
          <xdr:colOff>298450</xdr:colOff>
          <xdr:row>11</xdr:row>
          <xdr:rowOff>6350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5</xdr:row>
          <xdr:rowOff>12700</xdr:rowOff>
        </xdr:from>
        <xdr:to>
          <xdr:col>4</xdr:col>
          <xdr:colOff>222250</xdr:colOff>
          <xdr:row>5</xdr:row>
          <xdr:rowOff>158750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6</xdr:row>
          <xdr:rowOff>12700</xdr:rowOff>
        </xdr:from>
        <xdr:to>
          <xdr:col>4</xdr:col>
          <xdr:colOff>241300</xdr:colOff>
          <xdr:row>6</xdr:row>
          <xdr:rowOff>158750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7</xdr:row>
          <xdr:rowOff>12700</xdr:rowOff>
        </xdr:from>
        <xdr:to>
          <xdr:col>4</xdr:col>
          <xdr:colOff>241300</xdr:colOff>
          <xdr:row>7</xdr:row>
          <xdr:rowOff>158750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8</xdr:row>
          <xdr:rowOff>25400</xdr:rowOff>
        </xdr:from>
        <xdr:to>
          <xdr:col>4</xdr:col>
          <xdr:colOff>215900</xdr:colOff>
          <xdr:row>8</xdr:row>
          <xdr:rowOff>165100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9</xdr:row>
          <xdr:rowOff>6350</xdr:rowOff>
        </xdr:from>
        <xdr:to>
          <xdr:col>4</xdr:col>
          <xdr:colOff>228600</xdr:colOff>
          <xdr:row>9</xdr:row>
          <xdr:rowOff>158750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10</xdr:row>
          <xdr:rowOff>25400</xdr:rowOff>
        </xdr:from>
        <xdr:to>
          <xdr:col>4</xdr:col>
          <xdr:colOff>222250</xdr:colOff>
          <xdr:row>10</xdr:row>
          <xdr:rowOff>165100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2463800</xdr:colOff>
          <xdr:row>12</xdr:row>
          <xdr:rowOff>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</xdr:row>
          <xdr:rowOff>12700</xdr:rowOff>
        </xdr:from>
        <xdr:to>
          <xdr:col>4</xdr:col>
          <xdr:colOff>273050</xdr:colOff>
          <xdr:row>13</xdr:row>
          <xdr:rowOff>6350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</xdr:row>
          <xdr:rowOff>165100</xdr:rowOff>
        </xdr:from>
        <xdr:to>
          <xdr:col>4</xdr:col>
          <xdr:colOff>234950</xdr:colOff>
          <xdr:row>14</xdr:row>
          <xdr:rowOff>6350</xdr:rowOff>
        </xdr:to>
        <xdr:sp macro="" textlink="">
          <xdr:nvSpPr>
            <xdr:cNvPr id="2073" name="Option 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13</xdr:row>
          <xdr:rowOff>165100</xdr:rowOff>
        </xdr:from>
        <xdr:to>
          <xdr:col>4</xdr:col>
          <xdr:colOff>228600</xdr:colOff>
          <xdr:row>15</xdr:row>
          <xdr:rowOff>6350</xdr:rowOff>
        </xdr:to>
        <xdr:sp macro="" textlink="">
          <xdr:nvSpPr>
            <xdr:cNvPr id="2074" name="Option Butto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2451100</xdr:colOff>
          <xdr:row>19</xdr:row>
          <xdr:rowOff>381000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2076" name="Group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1981200</xdr:colOff>
          <xdr:row>28</xdr:row>
          <xdr:rowOff>0</xdr:rowOff>
        </xdr:from>
        <xdr:to>
          <xdr:col>4</xdr:col>
          <xdr:colOff>292100</xdr:colOff>
          <xdr:row>31</xdr:row>
          <xdr:rowOff>0</xdr:rowOff>
        </xdr:to>
        <xdr:sp macro="" textlink="">
          <xdr:nvSpPr>
            <xdr:cNvPr id="2093" name="Group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28</xdr:row>
          <xdr:rowOff>82550</xdr:rowOff>
        </xdr:from>
        <xdr:to>
          <xdr:col>4</xdr:col>
          <xdr:colOff>292100</xdr:colOff>
          <xdr:row>28</xdr:row>
          <xdr:rowOff>273050</xdr:rowOff>
        </xdr:to>
        <xdr:sp macro="" textlink=""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29</xdr:row>
          <xdr:rowOff>76200</xdr:rowOff>
        </xdr:from>
        <xdr:to>
          <xdr:col>4</xdr:col>
          <xdr:colOff>241300</xdr:colOff>
          <xdr:row>29</xdr:row>
          <xdr:rowOff>260350</xdr:rowOff>
        </xdr:to>
        <xdr:sp macro="" textlink="">
          <xdr:nvSpPr>
            <xdr:cNvPr id="2096" name="Option Button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30</xdr:row>
          <xdr:rowOff>6350</xdr:rowOff>
        </xdr:from>
        <xdr:to>
          <xdr:col>4</xdr:col>
          <xdr:colOff>254000</xdr:colOff>
          <xdr:row>30</xdr:row>
          <xdr:rowOff>184150</xdr:rowOff>
        </xdr:to>
        <xdr:sp macro="" textlink="">
          <xdr:nvSpPr>
            <xdr:cNvPr id="2097" name="Option Button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5</xdr:col>
          <xdr:colOff>0</xdr:colOff>
          <xdr:row>37</xdr:row>
          <xdr:rowOff>0</xdr:rowOff>
        </xdr:to>
        <xdr:sp macro="" textlink="">
          <xdr:nvSpPr>
            <xdr:cNvPr id="2099" name="Group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34</xdr:row>
          <xdr:rowOff>12700</xdr:rowOff>
        </xdr:from>
        <xdr:to>
          <xdr:col>4</xdr:col>
          <xdr:colOff>241300</xdr:colOff>
          <xdr:row>34</xdr:row>
          <xdr:rowOff>184150</xdr:rowOff>
        </xdr:to>
        <xdr:sp macro="" textlink="">
          <xdr:nvSpPr>
            <xdr:cNvPr id="2100" name="Option Button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34</xdr:row>
          <xdr:rowOff>184150</xdr:rowOff>
        </xdr:from>
        <xdr:to>
          <xdr:col>4</xdr:col>
          <xdr:colOff>266700</xdr:colOff>
          <xdr:row>35</xdr:row>
          <xdr:rowOff>177800</xdr:rowOff>
        </xdr:to>
        <xdr:sp macro="" textlink="">
          <xdr:nvSpPr>
            <xdr:cNvPr id="2101" name="Option Button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35</xdr:row>
          <xdr:rowOff>184150</xdr:rowOff>
        </xdr:from>
        <xdr:to>
          <xdr:col>4</xdr:col>
          <xdr:colOff>279400</xdr:colOff>
          <xdr:row>36</xdr:row>
          <xdr:rowOff>177800</xdr:rowOff>
        </xdr:to>
        <xdr:sp macro="" textlink="">
          <xdr:nvSpPr>
            <xdr:cNvPr id="2102" name="Option Button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2463800</xdr:colOff>
          <xdr:row>37</xdr:row>
          <xdr:rowOff>381000</xdr:rowOff>
        </xdr:from>
        <xdr:to>
          <xdr:col>5</xdr:col>
          <xdr:colOff>0</xdr:colOff>
          <xdr:row>40</xdr:row>
          <xdr:rowOff>0</xdr:rowOff>
        </xdr:to>
        <xdr:sp macro="" textlink="">
          <xdr:nvSpPr>
            <xdr:cNvPr id="2103" name="Group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2463800</xdr:colOff>
          <xdr:row>40</xdr:row>
          <xdr:rowOff>381000</xdr:rowOff>
        </xdr:from>
        <xdr:to>
          <xdr:col>5</xdr:col>
          <xdr:colOff>0</xdr:colOff>
          <xdr:row>44</xdr:row>
          <xdr:rowOff>0</xdr:rowOff>
        </xdr:to>
        <xdr:sp macro="" textlink="">
          <xdr:nvSpPr>
            <xdr:cNvPr id="2107" name="Group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2463800</xdr:colOff>
          <xdr:row>45</xdr:row>
          <xdr:rowOff>0</xdr:rowOff>
        </xdr:from>
        <xdr:to>
          <xdr:col>5</xdr:col>
          <xdr:colOff>0</xdr:colOff>
          <xdr:row>47</xdr:row>
          <xdr:rowOff>0</xdr:rowOff>
        </xdr:to>
        <xdr:sp macro="" textlink="">
          <xdr:nvSpPr>
            <xdr:cNvPr id="2112" name="Group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5</xdr:col>
          <xdr:colOff>0</xdr:colOff>
          <xdr:row>51</xdr:row>
          <xdr:rowOff>0</xdr:rowOff>
        </xdr:to>
        <xdr:sp macro="" textlink="">
          <xdr:nvSpPr>
            <xdr:cNvPr id="2116" name="Group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48</xdr:row>
          <xdr:rowOff>12700</xdr:rowOff>
        </xdr:from>
        <xdr:to>
          <xdr:col>4</xdr:col>
          <xdr:colOff>266700</xdr:colOff>
          <xdr:row>48</xdr:row>
          <xdr:rowOff>177800</xdr:rowOff>
        </xdr:to>
        <xdr:sp macro="" textlink="">
          <xdr:nvSpPr>
            <xdr:cNvPr id="2117" name="Option Button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48</xdr:row>
          <xdr:rowOff>184150</xdr:rowOff>
        </xdr:from>
        <xdr:to>
          <xdr:col>4</xdr:col>
          <xdr:colOff>254000</xdr:colOff>
          <xdr:row>50</xdr:row>
          <xdr:rowOff>0</xdr:rowOff>
        </xdr:to>
        <xdr:sp macro="" textlink="">
          <xdr:nvSpPr>
            <xdr:cNvPr id="2118" name="Option Button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49</xdr:row>
          <xdr:rowOff>184150</xdr:rowOff>
        </xdr:from>
        <xdr:to>
          <xdr:col>4</xdr:col>
          <xdr:colOff>279400</xdr:colOff>
          <xdr:row>50</xdr:row>
          <xdr:rowOff>165100</xdr:rowOff>
        </xdr:to>
        <xdr:sp macro="" textlink="">
          <xdr:nvSpPr>
            <xdr:cNvPr id="2119" name="Option Button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381000</xdr:rowOff>
        </xdr:from>
        <xdr:to>
          <xdr:col>5</xdr:col>
          <xdr:colOff>0</xdr:colOff>
          <xdr:row>55</xdr:row>
          <xdr:rowOff>0</xdr:rowOff>
        </xdr:to>
        <xdr:sp macro="" textlink="">
          <xdr:nvSpPr>
            <xdr:cNvPr id="2120" name="Group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52</xdr:row>
          <xdr:rowOff>12700</xdr:rowOff>
        </xdr:from>
        <xdr:to>
          <xdr:col>4</xdr:col>
          <xdr:colOff>260350</xdr:colOff>
          <xdr:row>52</xdr:row>
          <xdr:rowOff>165100</xdr:rowOff>
        </xdr:to>
        <xdr:sp macro="" textlink="">
          <xdr:nvSpPr>
            <xdr:cNvPr id="2122" name="Option Button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52</xdr:row>
          <xdr:rowOff>184150</xdr:rowOff>
        </xdr:from>
        <xdr:to>
          <xdr:col>4</xdr:col>
          <xdr:colOff>254000</xdr:colOff>
          <xdr:row>53</xdr:row>
          <xdr:rowOff>184150</xdr:rowOff>
        </xdr:to>
        <xdr:sp macro="" textlink="">
          <xdr:nvSpPr>
            <xdr:cNvPr id="2123" name="Option Button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53</xdr:row>
          <xdr:rowOff>190500</xdr:rowOff>
        </xdr:from>
        <xdr:to>
          <xdr:col>4</xdr:col>
          <xdr:colOff>254000</xdr:colOff>
          <xdr:row>54</xdr:row>
          <xdr:rowOff>177800</xdr:rowOff>
        </xdr:to>
        <xdr:sp macro="" textlink="">
          <xdr:nvSpPr>
            <xdr:cNvPr id="2124" name="Option Button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2451100</xdr:colOff>
          <xdr:row>56</xdr:row>
          <xdr:rowOff>0</xdr:rowOff>
        </xdr:from>
        <xdr:to>
          <xdr:col>5</xdr:col>
          <xdr:colOff>6350</xdr:colOff>
          <xdr:row>59</xdr:row>
          <xdr:rowOff>0</xdr:rowOff>
        </xdr:to>
        <xdr:sp macro="" textlink="">
          <xdr:nvSpPr>
            <xdr:cNvPr id="2125" name="Group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60</xdr:row>
          <xdr:rowOff>0</xdr:rowOff>
        </xdr:from>
        <xdr:to>
          <xdr:col>5</xdr:col>
          <xdr:colOff>6350</xdr:colOff>
          <xdr:row>63</xdr:row>
          <xdr:rowOff>0</xdr:rowOff>
        </xdr:to>
        <xdr:sp macro="" textlink="">
          <xdr:nvSpPr>
            <xdr:cNvPr id="2131" name="Group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60</xdr:row>
          <xdr:rowOff>6350</xdr:rowOff>
        </xdr:from>
        <xdr:to>
          <xdr:col>4</xdr:col>
          <xdr:colOff>254000</xdr:colOff>
          <xdr:row>60</xdr:row>
          <xdr:rowOff>177800</xdr:rowOff>
        </xdr:to>
        <xdr:sp macro="" textlink="">
          <xdr:nvSpPr>
            <xdr:cNvPr id="2132" name="Option Button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61</xdr:row>
          <xdr:rowOff>0</xdr:rowOff>
        </xdr:from>
        <xdr:to>
          <xdr:col>4</xdr:col>
          <xdr:colOff>273050</xdr:colOff>
          <xdr:row>61</xdr:row>
          <xdr:rowOff>190500</xdr:rowOff>
        </xdr:to>
        <xdr:sp macro="" textlink="">
          <xdr:nvSpPr>
            <xdr:cNvPr id="2133" name="Option Button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62</xdr:row>
          <xdr:rowOff>6350</xdr:rowOff>
        </xdr:from>
        <xdr:to>
          <xdr:col>4</xdr:col>
          <xdr:colOff>260350</xdr:colOff>
          <xdr:row>62</xdr:row>
          <xdr:rowOff>165100</xdr:rowOff>
        </xdr:to>
        <xdr:sp macro="" textlink="">
          <xdr:nvSpPr>
            <xdr:cNvPr id="2134" name="Option Button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66</xdr:row>
          <xdr:rowOff>0</xdr:rowOff>
        </xdr:from>
        <xdr:to>
          <xdr:col>4</xdr:col>
          <xdr:colOff>292100</xdr:colOff>
          <xdr:row>71</xdr:row>
          <xdr:rowOff>0</xdr:rowOff>
        </xdr:to>
        <xdr:sp macro="" textlink="">
          <xdr:nvSpPr>
            <xdr:cNvPr id="2138" name="Group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0</xdr:rowOff>
        </xdr:from>
        <xdr:to>
          <xdr:col>5</xdr:col>
          <xdr:colOff>0</xdr:colOff>
          <xdr:row>77</xdr:row>
          <xdr:rowOff>0</xdr:rowOff>
        </xdr:to>
        <xdr:sp macro="" textlink="">
          <xdr:nvSpPr>
            <xdr:cNvPr id="2145" name="Group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72</xdr:row>
          <xdr:rowOff>12700</xdr:rowOff>
        </xdr:from>
        <xdr:to>
          <xdr:col>4</xdr:col>
          <xdr:colOff>234950</xdr:colOff>
          <xdr:row>73</xdr:row>
          <xdr:rowOff>0</xdr:rowOff>
        </xdr:to>
        <xdr:sp macro="" textlink="">
          <xdr:nvSpPr>
            <xdr:cNvPr id="2146" name="Option Button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73</xdr:row>
          <xdr:rowOff>0</xdr:rowOff>
        </xdr:from>
        <xdr:to>
          <xdr:col>4</xdr:col>
          <xdr:colOff>241300</xdr:colOff>
          <xdr:row>73</xdr:row>
          <xdr:rowOff>165100</xdr:rowOff>
        </xdr:to>
        <xdr:sp macro="" textlink="">
          <xdr:nvSpPr>
            <xdr:cNvPr id="2148" name="Option Button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73</xdr:row>
          <xdr:rowOff>190500</xdr:rowOff>
        </xdr:from>
        <xdr:to>
          <xdr:col>4</xdr:col>
          <xdr:colOff>266700</xdr:colOff>
          <xdr:row>74</xdr:row>
          <xdr:rowOff>177800</xdr:rowOff>
        </xdr:to>
        <xdr:sp macro="" textlink="">
          <xdr:nvSpPr>
            <xdr:cNvPr id="2149" name="Option Button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74</xdr:row>
          <xdr:rowOff>177800</xdr:rowOff>
        </xdr:from>
        <xdr:to>
          <xdr:col>4</xdr:col>
          <xdr:colOff>254000</xdr:colOff>
          <xdr:row>75</xdr:row>
          <xdr:rowOff>184150</xdr:rowOff>
        </xdr:to>
        <xdr:sp macro="" textlink="">
          <xdr:nvSpPr>
            <xdr:cNvPr id="2150" name="Option Button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75</xdr:row>
          <xdr:rowOff>184150</xdr:rowOff>
        </xdr:from>
        <xdr:to>
          <xdr:col>4</xdr:col>
          <xdr:colOff>254000</xdr:colOff>
          <xdr:row>76</xdr:row>
          <xdr:rowOff>158750</xdr:rowOff>
        </xdr:to>
        <xdr:sp macro="" textlink="">
          <xdr:nvSpPr>
            <xdr:cNvPr id="2151" name="Option Button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78</xdr:row>
          <xdr:rowOff>0</xdr:rowOff>
        </xdr:from>
        <xdr:to>
          <xdr:col>5</xdr:col>
          <xdr:colOff>0</xdr:colOff>
          <xdr:row>81</xdr:row>
          <xdr:rowOff>0</xdr:rowOff>
        </xdr:to>
        <xdr:sp macro="" textlink="">
          <xdr:nvSpPr>
            <xdr:cNvPr id="2152" name="Group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78</xdr:row>
          <xdr:rowOff>12700</xdr:rowOff>
        </xdr:from>
        <xdr:to>
          <xdr:col>4</xdr:col>
          <xdr:colOff>254000</xdr:colOff>
          <xdr:row>78</xdr:row>
          <xdr:rowOff>177800</xdr:rowOff>
        </xdr:to>
        <xdr:sp macro="" textlink="">
          <xdr:nvSpPr>
            <xdr:cNvPr id="2153" name="Option Button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78</xdr:row>
          <xdr:rowOff>184150</xdr:rowOff>
        </xdr:from>
        <xdr:to>
          <xdr:col>4</xdr:col>
          <xdr:colOff>254000</xdr:colOff>
          <xdr:row>79</xdr:row>
          <xdr:rowOff>184150</xdr:rowOff>
        </xdr:to>
        <xdr:sp macro="" textlink="">
          <xdr:nvSpPr>
            <xdr:cNvPr id="2154" name="Option Button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79</xdr:row>
          <xdr:rowOff>184150</xdr:rowOff>
        </xdr:from>
        <xdr:to>
          <xdr:col>4</xdr:col>
          <xdr:colOff>254000</xdr:colOff>
          <xdr:row>80</xdr:row>
          <xdr:rowOff>177800</xdr:rowOff>
        </xdr:to>
        <xdr:sp macro="" textlink="">
          <xdr:nvSpPr>
            <xdr:cNvPr id="2155" name="Option Button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82</xdr:row>
          <xdr:rowOff>6350</xdr:rowOff>
        </xdr:from>
        <xdr:to>
          <xdr:col>5</xdr:col>
          <xdr:colOff>0</xdr:colOff>
          <xdr:row>87</xdr:row>
          <xdr:rowOff>0</xdr:rowOff>
        </xdr:to>
        <xdr:sp macro="" textlink="">
          <xdr:nvSpPr>
            <xdr:cNvPr id="2156" name="Group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82</xdr:row>
          <xdr:rowOff>114300</xdr:rowOff>
        </xdr:from>
        <xdr:to>
          <xdr:col>4</xdr:col>
          <xdr:colOff>266700</xdr:colOff>
          <xdr:row>82</xdr:row>
          <xdr:rowOff>292100</xdr:rowOff>
        </xdr:to>
        <xdr:sp macro="" textlink="">
          <xdr:nvSpPr>
            <xdr:cNvPr id="2158" name="Option Button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83</xdr:row>
          <xdr:rowOff>69850</xdr:rowOff>
        </xdr:from>
        <xdr:to>
          <xdr:col>4</xdr:col>
          <xdr:colOff>273050</xdr:colOff>
          <xdr:row>83</xdr:row>
          <xdr:rowOff>298450</xdr:rowOff>
        </xdr:to>
        <xdr:sp macro="" textlink="">
          <xdr:nvSpPr>
            <xdr:cNvPr id="2159" name="Option Button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84</xdr:row>
          <xdr:rowOff>82550</xdr:rowOff>
        </xdr:from>
        <xdr:to>
          <xdr:col>4</xdr:col>
          <xdr:colOff>292100</xdr:colOff>
          <xdr:row>84</xdr:row>
          <xdr:rowOff>298450</xdr:rowOff>
        </xdr:to>
        <xdr:sp macro="" textlink="">
          <xdr:nvSpPr>
            <xdr:cNvPr id="2160" name="Option Button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84</xdr:row>
          <xdr:rowOff>355600</xdr:rowOff>
        </xdr:from>
        <xdr:to>
          <xdr:col>4</xdr:col>
          <xdr:colOff>273050</xdr:colOff>
          <xdr:row>85</xdr:row>
          <xdr:rowOff>184150</xdr:rowOff>
        </xdr:to>
        <xdr:sp macro="" textlink="">
          <xdr:nvSpPr>
            <xdr:cNvPr id="2161" name="Option Button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85</xdr:row>
          <xdr:rowOff>190500</xdr:rowOff>
        </xdr:from>
        <xdr:to>
          <xdr:col>4</xdr:col>
          <xdr:colOff>260350</xdr:colOff>
          <xdr:row>86</xdr:row>
          <xdr:rowOff>165100</xdr:rowOff>
        </xdr:to>
        <xdr:sp macro="" textlink="">
          <xdr:nvSpPr>
            <xdr:cNvPr id="2162" name="Option Button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2463800</xdr:colOff>
          <xdr:row>88</xdr:row>
          <xdr:rowOff>0</xdr:rowOff>
        </xdr:from>
        <xdr:to>
          <xdr:col>5</xdr:col>
          <xdr:colOff>6350</xdr:colOff>
          <xdr:row>91</xdr:row>
          <xdr:rowOff>0</xdr:rowOff>
        </xdr:to>
        <xdr:sp macro="" textlink="">
          <xdr:nvSpPr>
            <xdr:cNvPr id="2163" name="Group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94</xdr:row>
          <xdr:rowOff>0</xdr:rowOff>
        </xdr:from>
        <xdr:to>
          <xdr:col>5</xdr:col>
          <xdr:colOff>0</xdr:colOff>
          <xdr:row>98</xdr:row>
          <xdr:rowOff>0</xdr:rowOff>
        </xdr:to>
        <xdr:sp macro="" textlink="">
          <xdr:nvSpPr>
            <xdr:cNvPr id="2168" name="Group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94</xdr:row>
          <xdr:rowOff>6350</xdr:rowOff>
        </xdr:from>
        <xdr:to>
          <xdr:col>4</xdr:col>
          <xdr:colOff>260350</xdr:colOff>
          <xdr:row>95</xdr:row>
          <xdr:rowOff>0</xdr:rowOff>
        </xdr:to>
        <xdr:sp macro="" textlink="">
          <xdr:nvSpPr>
            <xdr:cNvPr id="2169" name="Option Button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94</xdr:row>
          <xdr:rowOff>184150</xdr:rowOff>
        </xdr:from>
        <xdr:to>
          <xdr:col>4</xdr:col>
          <xdr:colOff>273050</xdr:colOff>
          <xdr:row>95</xdr:row>
          <xdr:rowOff>177800</xdr:rowOff>
        </xdr:to>
        <xdr:sp macro="" textlink="">
          <xdr:nvSpPr>
            <xdr:cNvPr id="2170" name="Option Button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95</xdr:row>
          <xdr:rowOff>177800</xdr:rowOff>
        </xdr:from>
        <xdr:to>
          <xdr:col>4</xdr:col>
          <xdr:colOff>279400</xdr:colOff>
          <xdr:row>96</xdr:row>
          <xdr:rowOff>184150</xdr:rowOff>
        </xdr:to>
        <xdr:sp macro="" textlink="">
          <xdr:nvSpPr>
            <xdr:cNvPr id="2171" name="Option Button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96</xdr:row>
          <xdr:rowOff>177800</xdr:rowOff>
        </xdr:from>
        <xdr:to>
          <xdr:col>4</xdr:col>
          <xdr:colOff>266700</xdr:colOff>
          <xdr:row>97</xdr:row>
          <xdr:rowOff>165100</xdr:rowOff>
        </xdr:to>
        <xdr:sp macro="" textlink="">
          <xdr:nvSpPr>
            <xdr:cNvPr id="2172" name="Option Button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99</xdr:row>
          <xdr:rowOff>0</xdr:rowOff>
        </xdr:from>
        <xdr:to>
          <xdr:col>5</xdr:col>
          <xdr:colOff>0</xdr:colOff>
          <xdr:row>103</xdr:row>
          <xdr:rowOff>0</xdr:rowOff>
        </xdr:to>
        <xdr:sp macro="" textlink="">
          <xdr:nvSpPr>
            <xdr:cNvPr id="2173" name="Group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99</xdr:row>
          <xdr:rowOff>6350</xdr:rowOff>
        </xdr:from>
        <xdr:to>
          <xdr:col>4</xdr:col>
          <xdr:colOff>228600</xdr:colOff>
          <xdr:row>99</xdr:row>
          <xdr:rowOff>184150</xdr:rowOff>
        </xdr:to>
        <xdr:sp macro="" textlink="">
          <xdr:nvSpPr>
            <xdr:cNvPr id="2174" name="Option Button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99</xdr:row>
          <xdr:rowOff>184150</xdr:rowOff>
        </xdr:from>
        <xdr:to>
          <xdr:col>4</xdr:col>
          <xdr:colOff>234950</xdr:colOff>
          <xdr:row>100</xdr:row>
          <xdr:rowOff>177800</xdr:rowOff>
        </xdr:to>
        <xdr:sp macro="" textlink="">
          <xdr:nvSpPr>
            <xdr:cNvPr id="2175" name="Option Button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100</xdr:row>
          <xdr:rowOff>177800</xdr:rowOff>
        </xdr:from>
        <xdr:to>
          <xdr:col>4</xdr:col>
          <xdr:colOff>234950</xdr:colOff>
          <xdr:row>102</xdr:row>
          <xdr:rowOff>0</xdr:rowOff>
        </xdr:to>
        <xdr:sp macro="" textlink="">
          <xdr:nvSpPr>
            <xdr:cNvPr id="2176" name="Option Button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101</xdr:row>
          <xdr:rowOff>177800</xdr:rowOff>
        </xdr:from>
        <xdr:to>
          <xdr:col>4</xdr:col>
          <xdr:colOff>234950</xdr:colOff>
          <xdr:row>102</xdr:row>
          <xdr:rowOff>165100</xdr:rowOff>
        </xdr:to>
        <xdr:sp macro="" textlink="">
          <xdr:nvSpPr>
            <xdr:cNvPr id="2177" name="Option Button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104</xdr:row>
          <xdr:rowOff>0</xdr:rowOff>
        </xdr:from>
        <xdr:to>
          <xdr:col>5</xdr:col>
          <xdr:colOff>0</xdr:colOff>
          <xdr:row>107</xdr:row>
          <xdr:rowOff>0</xdr:rowOff>
        </xdr:to>
        <xdr:sp macro="" textlink="">
          <xdr:nvSpPr>
            <xdr:cNvPr id="2178" name="Group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104</xdr:row>
          <xdr:rowOff>0</xdr:rowOff>
        </xdr:from>
        <xdr:to>
          <xdr:col>4</xdr:col>
          <xdr:colOff>254000</xdr:colOff>
          <xdr:row>105</xdr:row>
          <xdr:rowOff>0</xdr:rowOff>
        </xdr:to>
        <xdr:sp macro="" textlink="">
          <xdr:nvSpPr>
            <xdr:cNvPr id="2179" name="Option Button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104</xdr:row>
          <xdr:rowOff>184150</xdr:rowOff>
        </xdr:from>
        <xdr:to>
          <xdr:col>4</xdr:col>
          <xdr:colOff>260350</xdr:colOff>
          <xdr:row>105</xdr:row>
          <xdr:rowOff>184150</xdr:rowOff>
        </xdr:to>
        <xdr:sp macro="" textlink="">
          <xdr:nvSpPr>
            <xdr:cNvPr id="2180" name="Option Button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105</xdr:row>
          <xdr:rowOff>184150</xdr:rowOff>
        </xdr:from>
        <xdr:to>
          <xdr:col>4</xdr:col>
          <xdr:colOff>266700</xdr:colOff>
          <xdr:row>106</xdr:row>
          <xdr:rowOff>158750</xdr:rowOff>
        </xdr:to>
        <xdr:sp macro="" textlink="">
          <xdr:nvSpPr>
            <xdr:cNvPr id="2181" name="Option Button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108</xdr:row>
          <xdr:rowOff>0</xdr:rowOff>
        </xdr:from>
        <xdr:to>
          <xdr:col>5</xdr:col>
          <xdr:colOff>0</xdr:colOff>
          <xdr:row>111</xdr:row>
          <xdr:rowOff>0</xdr:rowOff>
        </xdr:to>
        <xdr:sp macro="" textlink="">
          <xdr:nvSpPr>
            <xdr:cNvPr id="2182" name="Group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108</xdr:row>
          <xdr:rowOff>25400</xdr:rowOff>
        </xdr:from>
        <xdr:to>
          <xdr:col>4</xdr:col>
          <xdr:colOff>279400</xdr:colOff>
          <xdr:row>108</xdr:row>
          <xdr:rowOff>177800</xdr:rowOff>
        </xdr:to>
        <xdr:sp macro="" textlink="">
          <xdr:nvSpPr>
            <xdr:cNvPr id="2183" name="Option Button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108</xdr:row>
          <xdr:rowOff>184150</xdr:rowOff>
        </xdr:from>
        <xdr:to>
          <xdr:col>4</xdr:col>
          <xdr:colOff>254000</xdr:colOff>
          <xdr:row>109</xdr:row>
          <xdr:rowOff>184150</xdr:rowOff>
        </xdr:to>
        <xdr:sp macro="" textlink="">
          <xdr:nvSpPr>
            <xdr:cNvPr id="2184" name="Option Button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109</xdr:row>
          <xdr:rowOff>177800</xdr:rowOff>
        </xdr:from>
        <xdr:to>
          <xdr:col>4</xdr:col>
          <xdr:colOff>266700</xdr:colOff>
          <xdr:row>110</xdr:row>
          <xdr:rowOff>184150</xdr:rowOff>
        </xdr:to>
        <xdr:sp macro="" textlink="">
          <xdr:nvSpPr>
            <xdr:cNvPr id="2185" name="Option Button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2463800</xdr:colOff>
          <xdr:row>112</xdr:row>
          <xdr:rowOff>0</xdr:rowOff>
        </xdr:from>
        <xdr:to>
          <xdr:col>5</xdr:col>
          <xdr:colOff>0</xdr:colOff>
          <xdr:row>115</xdr:row>
          <xdr:rowOff>0</xdr:rowOff>
        </xdr:to>
        <xdr:sp macro="" textlink="">
          <xdr:nvSpPr>
            <xdr:cNvPr id="2186" name="Group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116</xdr:row>
          <xdr:rowOff>0</xdr:rowOff>
        </xdr:from>
        <xdr:to>
          <xdr:col>5</xdr:col>
          <xdr:colOff>0</xdr:colOff>
          <xdr:row>119</xdr:row>
          <xdr:rowOff>0</xdr:rowOff>
        </xdr:to>
        <xdr:sp macro="" textlink="">
          <xdr:nvSpPr>
            <xdr:cNvPr id="2191" name="Group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116</xdr:row>
          <xdr:rowOff>6350</xdr:rowOff>
        </xdr:from>
        <xdr:to>
          <xdr:col>4</xdr:col>
          <xdr:colOff>234950</xdr:colOff>
          <xdr:row>116</xdr:row>
          <xdr:rowOff>177800</xdr:rowOff>
        </xdr:to>
        <xdr:sp macro="" textlink="">
          <xdr:nvSpPr>
            <xdr:cNvPr id="2192" name="Option Button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116</xdr:row>
          <xdr:rowOff>177800</xdr:rowOff>
        </xdr:from>
        <xdr:to>
          <xdr:col>4</xdr:col>
          <xdr:colOff>260350</xdr:colOff>
          <xdr:row>118</xdr:row>
          <xdr:rowOff>0</xdr:rowOff>
        </xdr:to>
        <xdr:sp macro="" textlink="">
          <xdr:nvSpPr>
            <xdr:cNvPr id="2193" name="Option Button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117</xdr:row>
          <xdr:rowOff>184150</xdr:rowOff>
        </xdr:from>
        <xdr:to>
          <xdr:col>4</xdr:col>
          <xdr:colOff>260350</xdr:colOff>
          <xdr:row>118</xdr:row>
          <xdr:rowOff>165100</xdr:rowOff>
        </xdr:to>
        <xdr:sp macro="" textlink="">
          <xdr:nvSpPr>
            <xdr:cNvPr id="2195" name="Option Button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120</xdr:row>
          <xdr:rowOff>0</xdr:rowOff>
        </xdr:from>
        <xdr:to>
          <xdr:col>5</xdr:col>
          <xdr:colOff>0</xdr:colOff>
          <xdr:row>123</xdr:row>
          <xdr:rowOff>0</xdr:rowOff>
        </xdr:to>
        <xdr:sp macro="" textlink="">
          <xdr:nvSpPr>
            <xdr:cNvPr id="2196" name="Group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120</xdr:row>
          <xdr:rowOff>6350</xdr:rowOff>
        </xdr:from>
        <xdr:to>
          <xdr:col>4</xdr:col>
          <xdr:colOff>234950</xdr:colOff>
          <xdr:row>120</xdr:row>
          <xdr:rowOff>177800</xdr:rowOff>
        </xdr:to>
        <xdr:sp macro="" textlink="">
          <xdr:nvSpPr>
            <xdr:cNvPr id="2198" name="Option Button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120</xdr:row>
          <xdr:rowOff>177800</xdr:rowOff>
        </xdr:from>
        <xdr:to>
          <xdr:col>4</xdr:col>
          <xdr:colOff>254000</xdr:colOff>
          <xdr:row>121</xdr:row>
          <xdr:rowOff>177800</xdr:rowOff>
        </xdr:to>
        <xdr:sp macro="" textlink="">
          <xdr:nvSpPr>
            <xdr:cNvPr id="2199" name="Option Button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121</xdr:row>
          <xdr:rowOff>177800</xdr:rowOff>
        </xdr:from>
        <xdr:to>
          <xdr:col>4</xdr:col>
          <xdr:colOff>234950</xdr:colOff>
          <xdr:row>122</xdr:row>
          <xdr:rowOff>165100</xdr:rowOff>
        </xdr:to>
        <xdr:sp macro="" textlink="">
          <xdr:nvSpPr>
            <xdr:cNvPr id="2202" name="Option Button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126</xdr:row>
          <xdr:rowOff>0</xdr:rowOff>
        </xdr:from>
        <xdr:to>
          <xdr:col>5</xdr:col>
          <xdr:colOff>0</xdr:colOff>
          <xdr:row>129</xdr:row>
          <xdr:rowOff>0</xdr:rowOff>
        </xdr:to>
        <xdr:sp macro="" textlink="">
          <xdr:nvSpPr>
            <xdr:cNvPr id="2204" name="Group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126</xdr:row>
          <xdr:rowOff>12700</xdr:rowOff>
        </xdr:from>
        <xdr:to>
          <xdr:col>4</xdr:col>
          <xdr:colOff>266700</xdr:colOff>
          <xdr:row>126</xdr:row>
          <xdr:rowOff>177800</xdr:rowOff>
        </xdr:to>
        <xdr:sp macro="" textlink="">
          <xdr:nvSpPr>
            <xdr:cNvPr id="2205" name="Option Button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126</xdr:row>
          <xdr:rowOff>184150</xdr:rowOff>
        </xdr:from>
        <xdr:to>
          <xdr:col>4</xdr:col>
          <xdr:colOff>260350</xdr:colOff>
          <xdr:row>127</xdr:row>
          <xdr:rowOff>158750</xdr:rowOff>
        </xdr:to>
        <xdr:sp macro="" textlink="">
          <xdr:nvSpPr>
            <xdr:cNvPr id="2206" name="Option Button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127</xdr:row>
          <xdr:rowOff>184150</xdr:rowOff>
        </xdr:from>
        <xdr:to>
          <xdr:col>4</xdr:col>
          <xdr:colOff>260350</xdr:colOff>
          <xdr:row>128</xdr:row>
          <xdr:rowOff>165100</xdr:rowOff>
        </xdr:to>
        <xdr:sp macro="" textlink="">
          <xdr:nvSpPr>
            <xdr:cNvPr id="2207" name="Option Button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129</xdr:row>
          <xdr:rowOff>381000</xdr:rowOff>
        </xdr:from>
        <xdr:to>
          <xdr:col>5</xdr:col>
          <xdr:colOff>0</xdr:colOff>
          <xdr:row>134</xdr:row>
          <xdr:rowOff>0</xdr:rowOff>
        </xdr:to>
        <xdr:sp macro="" textlink="">
          <xdr:nvSpPr>
            <xdr:cNvPr id="2208" name="Group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130</xdr:row>
          <xdr:rowOff>6350</xdr:rowOff>
        </xdr:from>
        <xdr:to>
          <xdr:col>4</xdr:col>
          <xdr:colOff>234950</xdr:colOff>
          <xdr:row>130</xdr:row>
          <xdr:rowOff>158750</xdr:rowOff>
        </xdr:to>
        <xdr:sp macro="" textlink="">
          <xdr:nvSpPr>
            <xdr:cNvPr id="2210" name="Option Button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130</xdr:row>
          <xdr:rowOff>184150</xdr:rowOff>
        </xdr:from>
        <xdr:to>
          <xdr:col>4</xdr:col>
          <xdr:colOff>241300</xdr:colOff>
          <xdr:row>131</xdr:row>
          <xdr:rowOff>165100</xdr:rowOff>
        </xdr:to>
        <xdr:sp macro="" textlink="">
          <xdr:nvSpPr>
            <xdr:cNvPr id="2211" name="Option Button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131</xdr:row>
          <xdr:rowOff>190500</xdr:rowOff>
        </xdr:from>
        <xdr:to>
          <xdr:col>4</xdr:col>
          <xdr:colOff>241300</xdr:colOff>
          <xdr:row>132</xdr:row>
          <xdr:rowOff>165100</xdr:rowOff>
        </xdr:to>
        <xdr:sp macro="" textlink="">
          <xdr:nvSpPr>
            <xdr:cNvPr id="2212" name="Option Button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132</xdr:row>
          <xdr:rowOff>184150</xdr:rowOff>
        </xdr:from>
        <xdr:to>
          <xdr:col>4</xdr:col>
          <xdr:colOff>234950</xdr:colOff>
          <xdr:row>133</xdr:row>
          <xdr:rowOff>152400</xdr:rowOff>
        </xdr:to>
        <xdr:sp macro="" textlink="">
          <xdr:nvSpPr>
            <xdr:cNvPr id="2213" name="Option Button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135</xdr:row>
          <xdr:rowOff>0</xdr:rowOff>
        </xdr:from>
        <xdr:to>
          <xdr:col>5</xdr:col>
          <xdr:colOff>0</xdr:colOff>
          <xdr:row>138</xdr:row>
          <xdr:rowOff>0</xdr:rowOff>
        </xdr:to>
        <xdr:sp macro="" textlink="">
          <xdr:nvSpPr>
            <xdr:cNvPr id="2214" name="Group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141</xdr:row>
          <xdr:rowOff>0</xdr:rowOff>
        </xdr:from>
        <xdr:to>
          <xdr:col>5</xdr:col>
          <xdr:colOff>0</xdr:colOff>
          <xdr:row>144</xdr:row>
          <xdr:rowOff>0</xdr:rowOff>
        </xdr:to>
        <xdr:sp macro="" textlink="">
          <xdr:nvSpPr>
            <xdr:cNvPr id="2219" name="Group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141</xdr:row>
          <xdr:rowOff>12700</xdr:rowOff>
        </xdr:from>
        <xdr:to>
          <xdr:col>4</xdr:col>
          <xdr:colOff>241300</xdr:colOff>
          <xdr:row>141</xdr:row>
          <xdr:rowOff>184150</xdr:rowOff>
        </xdr:to>
        <xdr:sp macro="" textlink="">
          <xdr:nvSpPr>
            <xdr:cNvPr id="2220" name="Option Button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142</xdr:row>
          <xdr:rowOff>0</xdr:rowOff>
        </xdr:from>
        <xdr:to>
          <xdr:col>4</xdr:col>
          <xdr:colOff>260350</xdr:colOff>
          <xdr:row>142</xdr:row>
          <xdr:rowOff>177800</xdr:rowOff>
        </xdr:to>
        <xdr:sp macro="" textlink="">
          <xdr:nvSpPr>
            <xdr:cNvPr id="2222" name="Option Button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143</xdr:row>
          <xdr:rowOff>0</xdr:rowOff>
        </xdr:from>
        <xdr:to>
          <xdr:col>4</xdr:col>
          <xdr:colOff>254000</xdr:colOff>
          <xdr:row>143</xdr:row>
          <xdr:rowOff>158750</xdr:rowOff>
        </xdr:to>
        <xdr:sp macro="" textlink="">
          <xdr:nvSpPr>
            <xdr:cNvPr id="2223" name="Option Button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145</xdr:row>
          <xdr:rowOff>0</xdr:rowOff>
        </xdr:from>
        <xdr:to>
          <xdr:col>5</xdr:col>
          <xdr:colOff>0</xdr:colOff>
          <xdr:row>149</xdr:row>
          <xdr:rowOff>0</xdr:rowOff>
        </xdr:to>
        <xdr:sp macro="" textlink="">
          <xdr:nvSpPr>
            <xdr:cNvPr id="2224" name="Group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145</xdr:row>
          <xdr:rowOff>25400</xdr:rowOff>
        </xdr:from>
        <xdr:to>
          <xdr:col>4</xdr:col>
          <xdr:colOff>234950</xdr:colOff>
          <xdr:row>145</xdr:row>
          <xdr:rowOff>184150</xdr:rowOff>
        </xdr:to>
        <xdr:sp macro="" textlink="">
          <xdr:nvSpPr>
            <xdr:cNvPr id="2226" name="Option Button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145</xdr:row>
          <xdr:rowOff>177800</xdr:rowOff>
        </xdr:from>
        <xdr:to>
          <xdr:col>4</xdr:col>
          <xdr:colOff>241300</xdr:colOff>
          <xdr:row>147</xdr:row>
          <xdr:rowOff>0</xdr:rowOff>
        </xdr:to>
        <xdr:sp macro="" textlink="">
          <xdr:nvSpPr>
            <xdr:cNvPr id="2227" name="Option Button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147</xdr:row>
          <xdr:rowOff>0</xdr:rowOff>
        </xdr:from>
        <xdr:to>
          <xdr:col>4</xdr:col>
          <xdr:colOff>260350</xdr:colOff>
          <xdr:row>147</xdr:row>
          <xdr:rowOff>177800</xdr:rowOff>
        </xdr:to>
        <xdr:sp macro="" textlink="">
          <xdr:nvSpPr>
            <xdr:cNvPr id="2228" name="Option Button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148</xdr:row>
          <xdr:rowOff>6350</xdr:rowOff>
        </xdr:from>
        <xdr:to>
          <xdr:col>4</xdr:col>
          <xdr:colOff>260350</xdr:colOff>
          <xdr:row>148</xdr:row>
          <xdr:rowOff>152400</xdr:rowOff>
        </xdr:to>
        <xdr:sp macro="" textlink="">
          <xdr:nvSpPr>
            <xdr:cNvPr id="2229" name="Option Button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150</xdr:row>
          <xdr:rowOff>0</xdr:rowOff>
        </xdr:from>
        <xdr:to>
          <xdr:col>5</xdr:col>
          <xdr:colOff>0</xdr:colOff>
          <xdr:row>153</xdr:row>
          <xdr:rowOff>0</xdr:rowOff>
        </xdr:to>
        <xdr:sp macro="" textlink="">
          <xdr:nvSpPr>
            <xdr:cNvPr id="2230" name="Group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150</xdr:row>
          <xdr:rowOff>25400</xdr:rowOff>
        </xdr:from>
        <xdr:to>
          <xdr:col>4</xdr:col>
          <xdr:colOff>234950</xdr:colOff>
          <xdr:row>151</xdr:row>
          <xdr:rowOff>0</xdr:rowOff>
        </xdr:to>
        <xdr:sp macro="" textlink="">
          <xdr:nvSpPr>
            <xdr:cNvPr id="2231" name="Option Button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151</xdr:row>
          <xdr:rowOff>6350</xdr:rowOff>
        </xdr:from>
        <xdr:to>
          <xdr:col>4</xdr:col>
          <xdr:colOff>228600</xdr:colOff>
          <xdr:row>151</xdr:row>
          <xdr:rowOff>158750</xdr:rowOff>
        </xdr:to>
        <xdr:sp macro="" textlink="">
          <xdr:nvSpPr>
            <xdr:cNvPr id="2232" name="Option Button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151</xdr:row>
          <xdr:rowOff>165100</xdr:rowOff>
        </xdr:from>
        <xdr:to>
          <xdr:col>4</xdr:col>
          <xdr:colOff>234950</xdr:colOff>
          <xdr:row>152</xdr:row>
          <xdr:rowOff>165100</xdr:rowOff>
        </xdr:to>
        <xdr:sp macro="" textlink="">
          <xdr:nvSpPr>
            <xdr:cNvPr id="2233" name="Option Button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153</xdr:row>
          <xdr:rowOff>381000</xdr:rowOff>
        </xdr:from>
        <xdr:to>
          <xdr:col>5</xdr:col>
          <xdr:colOff>0</xdr:colOff>
          <xdr:row>156</xdr:row>
          <xdr:rowOff>0</xdr:rowOff>
        </xdr:to>
        <xdr:sp macro="" textlink="">
          <xdr:nvSpPr>
            <xdr:cNvPr id="2234" name="Group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154</xdr:row>
          <xdr:rowOff>25400</xdr:rowOff>
        </xdr:from>
        <xdr:to>
          <xdr:col>4</xdr:col>
          <xdr:colOff>254000</xdr:colOff>
          <xdr:row>154</xdr:row>
          <xdr:rowOff>165100</xdr:rowOff>
        </xdr:to>
        <xdr:sp macro="" textlink="">
          <xdr:nvSpPr>
            <xdr:cNvPr id="2235" name="Option Button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154</xdr:row>
          <xdr:rowOff>177800</xdr:rowOff>
        </xdr:from>
        <xdr:to>
          <xdr:col>4</xdr:col>
          <xdr:colOff>254000</xdr:colOff>
          <xdr:row>155</xdr:row>
          <xdr:rowOff>165100</xdr:rowOff>
        </xdr:to>
        <xdr:sp macro="" textlink="">
          <xdr:nvSpPr>
            <xdr:cNvPr id="2236" name="Option Button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157</xdr:row>
          <xdr:rowOff>0</xdr:rowOff>
        </xdr:from>
        <xdr:to>
          <xdr:col>5</xdr:col>
          <xdr:colOff>0</xdr:colOff>
          <xdr:row>160</xdr:row>
          <xdr:rowOff>0</xdr:rowOff>
        </xdr:to>
        <xdr:sp macro="" textlink="">
          <xdr:nvSpPr>
            <xdr:cNvPr id="2237" name="Group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163</xdr:row>
          <xdr:rowOff>0</xdr:rowOff>
        </xdr:from>
        <xdr:to>
          <xdr:col>5</xdr:col>
          <xdr:colOff>0</xdr:colOff>
          <xdr:row>166</xdr:row>
          <xdr:rowOff>0</xdr:rowOff>
        </xdr:to>
        <xdr:sp macro="" textlink="">
          <xdr:nvSpPr>
            <xdr:cNvPr id="2243" name="Group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163</xdr:row>
          <xdr:rowOff>25400</xdr:rowOff>
        </xdr:from>
        <xdr:to>
          <xdr:col>4</xdr:col>
          <xdr:colOff>260350</xdr:colOff>
          <xdr:row>164</xdr:row>
          <xdr:rowOff>0</xdr:rowOff>
        </xdr:to>
        <xdr:sp macro="" textlink="">
          <xdr:nvSpPr>
            <xdr:cNvPr id="2244" name="Option Button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163</xdr:row>
          <xdr:rowOff>177800</xdr:rowOff>
        </xdr:from>
        <xdr:to>
          <xdr:col>4</xdr:col>
          <xdr:colOff>279400</xdr:colOff>
          <xdr:row>164</xdr:row>
          <xdr:rowOff>184150</xdr:rowOff>
        </xdr:to>
        <xdr:sp macro="" textlink="">
          <xdr:nvSpPr>
            <xdr:cNvPr id="2245" name="Option Button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164</xdr:row>
          <xdr:rowOff>177800</xdr:rowOff>
        </xdr:from>
        <xdr:to>
          <xdr:col>4</xdr:col>
          <xdr:colOff>279400</xdr:colOff>
          <xdr:row>165</xdr:row>
          <xdr:rowOff>165100</xdr:rowOff>
        </xdr:to>
        <xdr:sp macro="" textlink="">
          <xdr:nvSpPr>
            <xdr:cNvPr id="2246" name="Option Button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2463800</xdr:colOff>
          <xdr:row>167</xdr:row>
          <xdr:rowOff>0</xdr:rowOff>
        </xdr:from>
        <xdr:to>
          <xdr:col>5</xdr:col>
          <xdr:colOff>0</xdr:colOff>
          <xdr:row>170</xdr:row>
          <xdr:rowOff>0</xdr:rowOff>
        </xdr:to>
        <xdr:sp macro="" textlink="">
          <xdr:nvSpPr>
            <xdr:cNvPr id="2247" name="Group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167</xdr:row>
          <xdr:rowOff>12700</xdr:rowOff>
        </xdr:from>
        <xdr:to>
          <xdr:col>4</xdr:col>
          <xdr:colOff>234950</xdr:colOff>
          <xdr:row>168</xdr:row>
          <xdr:rowOff>0</xdr:rowOff>
        </xdr:to>
        <xdr:sp macro="" textlink="">
          <xdr:nvSpPr>
            <xdr:cNvPr id="2248" name="Option Button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167</xdr:row>
          <xdr:rowOff>190500</xdr:rowOff>
        </xdr:from>
        <xdr:to>
          <xdr:col>4</xdr:col>
          <xdr:colOff>292100</xdr:colOff>
          <xdr:row>168</xdr:row>
          <xdr:rowOff>177800</xdr:rowOff>
        </xdr:to>
        <xdr:sp macro="" textlink="">
          <xdr:nvSpPr>
            <xdr:cNvPr id="2250" name="Option Button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168</xdr:row>
          <xdr:rowOff>190500</xdr:rowOff>
        </xdr:from>
        <xdr:to>
          <xdr:col>4</xdr:col>
          <xdr:colOff>260350</xdr:colOff>
          <xdr:row>169</xdr:row>
          <xdr:rowOff>158750</xdr:rowOff>
        </xdr:to>
        <xdr:sp macro="" textlink="">
          <xdr:nvSpPr>
            <xdr:cNvPr id="2251" name="Option Button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171</xdr:row>
          <xdr:rowOff>0</xdr:rowOff>
        </xdr:from>
        <xdr:to>
          <xdr:col>5</xdr:col>
          <xdr:colOff>0</xdr:colOff>
          <xdr:row>174</xdr:row>
          <xdr:rowOff>0</xdr:rowOff>
        </xdr:to>
        <xdr:sp macro="" textlink="">
          <xdr:nvSpPr>
            <xdr:cNvPr id="2252" name="Group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171</xdr:row>
          <xdr:rowOff>25400</xdr:rowOff>
        </xdr:from>
        <xdr:to>
          <xdr:col>4</xdr:col>
          <xdr:colOff>254000</xdr:colOff>
          <xdr:row>172</xdr:row>
          <xdr:rowOff>0</xdr:rowOff>
        </xdr:to>
        <xdr:sp macro="" textlink="">
          <xdr:nvSpPr>
            <xdr:cNvPr id="2254" name="Option Button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171</xdr:row>
          <xdr:rowOff>190500</xdr:rowOff>
        </xdr:from>
        <xdr:to>
          <xdr:col>4</xdr:col>
          <xdr:colOff>266700</xdr:colOff>
          <xdr:row>172</xdr:row>
          <xdr:rowOff>177800</xdr:rowOff>
        </xdr:to>
        <xdr:sp macro="" textlink="">
          <xdr:nvSpPr>
            <xdr:cNvPr id="2255" name="Option Button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172</xdr:row>
          <xdr:rowOff>184150</xdr:rowOff>
        </xdr:from>
        <xdr:to>
          <xdr:col>4</xdr:col>
          <xdr:colOff>234950</xdr:colOff>
          <xdr:row>173</xdr:row>
          <xdr:rowOff>158750</xdr:rowOff>
        </xdr:to>
        <xdr:sp macro="" textlink="">
          <xdr:nvSpPr>
            <xdr:cNvPr id="2256" name="Option Button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175</xdr:row>
          <xdr:rowOff>0</xdr:rowOff>
        </xdr:from>
        <xdr:to>
          <xdr:col>5</xdr:col>
          <xdr:colOff>0</xdr:colOff>
          <xdr:row>178</xdr:row>
          <xdr:rowOff>0</xdr:rowOff>
        </xdr:to>
        <xdr:sp macro="" textlink="">
          <xdr:nvSpPr>
            <xdr:cNvPr id="2257" name="Group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175</xdr:row>
          <xdr:rowOff>12700</xdr:rowOff>
        </xdr:from>
        <xdr:to>
          <xdr:col>4</xdr:col>
          <xdr:colOff>241300</xdr:colOff>
          <xdr:row>175</xdr:row>
          <xdr:rowOff>184150</xdr:rowOff>
        </xdr:to>
        <xdr:sp macro="" textlink="">
          <xdr:nvSpPr>
            <xdr:cNvPr id="2258" name="Option Button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175</xdr:row>
          <xdr:rowOff>190500</xdr:rowOff>
        </xdr:from>
        <xdr:to>
          <xdr:col>4</xdr:col>
          <xdr:colOff>260350</xdr:colOff>
          <xdr:row>176</xdr:row>
          <xdr:rowOff>165100</xdr:rowOff>
        </xdr:to>
        <xdr:sp macro="" textlink="">
          <xdr:nvSpPr>
            <xdr:cNvPr id="2259" name="Option Button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176</xdr:row>
          <xdr:rowOff>184150</xdr:rowOff>
        </xdr:from>
        <xdr:to>
          <xdr:col>4</xdr:col>
          <xdr:colOff>254000</xdr:colOff>
          <xdr:row>177</xdr:row>
          <xdr:rowOff>165100</xdr:rowOff>
        </xdr:to>
        <xdr:sp macro="" textlink="">
          <xdr:nvSpPr>
            <xdr:cNvPr id="2260" name="Option Button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1981200</xdr:colOff>
          <xdr:row>179</xdr:row>
          <xdr:rowOff>0</xdr:rowOff>
        </xdr:from>
        <xdr:to>
          <xdr:col>5</xdr:col>
          <xdr:colOff>0</xdr:colOff>
          <xdr:row>182</xdr:row>
          <xdr:rowOff>0</xdr:rowOff>
        </xdr:to>
        <xdr:sp macro="" textlink="">
          <xdr:nvSpPr>
            <xdr:cNvPr id="2261" name="Group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179</xdr:row>
          <xdr:rowOff>25400</xdr:rowOff>
        </xdr:from>
        <xdr:to>
          <xdr:col>4</xdr:col>
          <xdr:colOff>241300</xdr:colOff>
          <xdr:row>179</xdr:row>
          <xdr:rowOff>165100</xdr:rowOff>
        </xdr:to>
        <xdr:sp macro="" textlink="">
          <xdr:nvSpPr>
            <xdr:cNvPr id="2262" name="Option Button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179</xdr:row>
          <xdr:rowOff>184150</xdr:rowOff>
        </xdr:from>
        <xdr:to>
          <xdr:col>4</xdr:col>
          <xdr:colOff>234950</xdr:colOff>
          <xdr:row>180</xdr:row>
          <xdr:rowOff>177800</xdr:rowOff>
        </xdr:to>
        <xdr:sp macro="" textlink="">
          <xdr:nvSpPr>
            <xdr:cNvPr id="2264" name="Option Button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180</xdr:row>
          <xdr:rowOff>177800</xdr:rowOff>
        </xdr:from>
        <xdr:to>
          <xdr:col>4</xdr:col>
          <xdr:colOff>228600</xdr:colOff>
          <xdr:row>181</xdr:row>
          <xdr:rowOff>165100</xdr:rowOff>
        </xdr:to>
        <xdr:sp macro="" textlink="">
          <xdr:nvSpPr>
            <xdr:cNvPr id="2265" name="Option Button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2463800</xdr:colOff>
          <xdr:row>182</xdr:row>
          <xdr:rowOff>381000</xdr:rowOff>
        </xdr:from>
        <xdr:to>
          <xdr:col>5</xdr:col>
          <xdr:colOff>0</xdr:colOff>
          <xdr:row>186</xdr:row>
          <xdr:rowOff>0</xdr:rowOff>
        </xdr:to>
        <xdr:sp macro="" textlink="">
          <xdr:nvSpPr>
            <xdr:cNvPr id="2266" name="Group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183</xdr:row>
          <xdr:rowOff>25400</xdr:rowOff>
        </xdr:from>
        <xdr:to>
          <xdr:col>4</xdr:col>
          <xdr:colOff>228600</xdr:colOff>
          <xdr:row>183</xdr:row>
          <xdr:rowOff>184150</xdr:rowOff>
        </xdr:to>
        <xdr:sp macro="" textlink="">
          <xdr:nvSpPr>
            <xdr:cNvPr id="2267" name="Option Button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183</xdr:row>
          <xdr:rowOff>190500</xdr:rowOff>
        </xdr:from>
        <xdr:to>
          <xdr:col>4</xdr:col>
          <xdr:colOff>228600</xdr:colOff>
          <xdr:row>184</xdr:row>
          <xdr:rowOff>177800</xdr:rowOff>
        </xdr:to>
        <xdr:sp macro="" textlink="">
          <xdr:nvSpPr>
            <xdr:cNvPr id="2269" name="Option Button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184</xdr:row>
          <xdr:rowOff>184150</xdr:rowOff>
        </xdr:from>
        <xdr:to>
          <xdr:col>4</xdr:col>
          <xdr:colOff>228600</xdr:colOff>
          <xdr:row>185</xdr:row>
          <xdr:rowOff>165100</xdr:rowOff>
        </xdr:to>
        <xdr:sp macro="" textlink="">
          <xdr:nvSpPr>
            <xdr:cNvPr id="2270" name="Option Button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14</xdr:row>
          <xdr:rowOff>165100</xdr:rowOff>
        </xdr:from>
        <xdr:to>
          <xdr:col>4</xdr:col>
          <xdr:colOff>234950</xdr:colOff>
          <xdr:row>16</xdr:row>
          <xdr:rowOff>6350</xdr:rowOff>
        </xdr:to>
        <xdr:sp macro="" textlink="">
          <xdr:nvSpPr>
            <xdr:cNvPr id="2272" name="Option Button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15</xdr:row>
          <xdr:rowOff>190500</xdr:rowOff>
        </xdr:from>
        <xdr:to>
          <xdr:col>4</xdr:col>
          <xdr:colOff>241300</xdr:colOff>
          <xdr:row>17</xdr:row>
          <xdr:rowOff>0</xdr:rowOff>
        </xdr:to>
        <xdr:sp macro="" textlink="">
          <xdr:nvSpPr>
            <xdr:cNvPr id="2273" name="Option Button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184150</xdr:rowOff>
        </xdr:from>
        <xdr:to>
          <xdr:col>4</xdr:col>
          <xdr:colOff>222250</xdr:colOff>
          <xdr:row>18</xdr:row>
          <xdr:rowOff>0</xdr:rowOff>
        </xdr:to>
        <xdr:sp macro="" textlink="">
          <xdr:nvSpPr>
            <xdr:cNvPr id="2274" name="Option Button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190500</xdr:rowOff>
        </xdr:from>
        <xdr:to>
          <xdr:col>4</xdr:col>
          <xdr:colOff>228600</xdr:colOff>
          <xdr:row>18</xdr:row>
          <xdr:rowOff>165100</xdr:rowOff>
        </xdr:to>
        <xdr:sp macro="" textlink="">
          <xdr:nvSpPr>
            <xdr:cNvPr id="2275" name="Option Button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12700</xdr:rowOff>
        </xdr:from>
        <xdr:to>
          <xdr:col>4</xdr:col>
          <xdr:colOff>228600</xdr:colOff>
          <xdr:row>20</xdr:row>
          <xdr:rowOff>184150</xdr:rowOff>
        </xdr:to>
        <xdr:sp macro="" textlink="">
          <xdr:nvSpPr>
            <xdr:cNvPr id="2278" name="Option Button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21</xdr:row>
          <xdr:rowOff>0</xdr:rowOff>
        </xdr:from>
        <xdr:to>
          <xdr:col>4</xdr:col>
          <xdr:colOff>234950</xdr:colOff>
          <xdr:row>21</xdr:row>
          <xdr:rowOff>184150</xdr:rowOff>
        </xdr:to>
        <xdr:sp macro="" textlink="">
          <xdr:nvSpPr>
            <xdr:cNvPr id="2279" name="Option Button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21</xdr:row>
          <xdr:rowOff>190500</xdr:rowOff>
        </xdr:from>
        <xdr:to>
          <xdr:col>4</xdr:col>
          <xdr:colOff>203200</xdr:colOff>
          <xdr:row>22</xdr:row>
          <xdr:rowOff>158750</xdr:rowOff>
        </xdr:to>
        <xdr:sp macro="" textlink="">
          <xdr:nvSpPr>
            <xdr:cNvPr id="2280" name="Option Button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22</xdr:row>
          <xdr:rowOff>190500</xdr:rowOff>
        </xdr:from>
        <xdr:to>
          <xdr:col>4</xdr:col>
          <xdr:colOff>228600</xdr:colOff>
          <xdr:row>23</xdr:row>
          <xdr:rowOff>177800</xdr:rowOff>
        </xdr:to>
        <xdr:sp macro="" textlink="">
          <xdr:nvSpPr>
            <xdr:cNvPr id="2281" name="Option Button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24</xdr:row>
          <xdr:rowOff>0</xdr:rowOff>
        </xdr:from>
        <xdr:to>
          <xdr:col>4</xdr:col>
          <xdr:colOff>228600</xdr:colOff>
          <xdr:row>24</xdr:row>
          <xdr:rowOff>165100</xdr:rowOff>
        </xdr:to>
        <xdr:sp macro="" textlink="">
          <xdr:nvSpPr>
            <xdr:cNvPr id="2282" name="Option Button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0</xdr:rowOff>
        </xdr:from>
        <xdr:to>
          <xdr:col>4</xdr:col>
          <xdr:colOff>222250</xdr:colOff>
          <xdr:row>25</xdr:row>
          <xdr:rowOff>184150</xdr:rowOff>
        </xdr:to>
        <xdr:sp macro="" textlink="">
          <xdr:nvSpPr>
            <xdr:cNvPr id="2283" name="Option Button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25</xdr:row>
          <xdr:rowOff>184150</xdr:rowOff>
        </xdr:from>
        <xdr:to>
          <xdr:col>4</xdr:col>
          <xdr:colOff>234950</xdr:colOff>
          <xdr:row>26</xdr:row>
          <xdr:rowOff>177800</xdr:rowOff>
        </xdr:to>
        <xdr:sp macro="" textlink="">
          <xdr:nvSpPr>
            <xdr:cNvPr id="2284" name="Option Button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38</xdr:row>
          <xdr:rowOff>25400</xdr:rowOff>
        </xdr:from>
        <xdr:to>
          <xdr:col>4</xdr:col>
          <xdr:colOff>241300</xdr:colOff>
          <xdr:row>38</xdr:row>
          <xdr:rowOff>177800</xdr:rowOff>
        </xdr:to>
        <xdr:sp macro="" textlink="">
          <xdr:nvSpPr>
            <xdr:cNvPr id="2286" name="Option Button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38</xdr:row>
          <xdr:rowOff>184150</xdr:rowOff>
        </xdr:from>
        <xdr:to>
          <xdr:col>4</xdr:col>
          <xdr:colOff>228600</xdr:colOff>
          <xdr:row>39</xdr:row>
          <xdr:rowOff>158750</xdr:rowOff>
        </xdr:to>
        <xdr:sp macro="" textlink="">
          <xdr:nvSpPr>
            <xdr:cNvPr id="2288" name="Option Button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41</xdr:row>
          <xdr:rowOff>12700</xdr:rowOff>
        </xdr:from>
        <xdr:to>
          <xdr:col>4</xdr:col>
          <xdr:colOff>254000</xdr:colOff>
          <xdr:row>41</xdr:row>
          <xdr:rowOff>184150</xdr:rowOff>
        </xdr:to>
        <xdr:sp macro="" textlink="">
          <xdr:nvSpPr>
            <xdr:cNvPr id="2289" name="Option Button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42</xdr:row>
          <xdr:rowOff>6350</xdr:rowOff>
        </xdr:from>
        <xdr:to>
          <xdr:col>4</xdr:col>
          <xdr:colOff>228600</xdr:colOff>
          <xdr:row>42</xdr:row>
          <xdr:rowOff>177800</xdr:rowOff>
        </xdr:to>
        <xdr:sp macro="" textlink="">
          <xdr:nvSpPr>
            <xdr:cNvPr id="2290" name="Option Button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42</xdr:row>
          <xdr:rowOff>184150</xdr:rowOff>
        </xdr:from>
        <xdr:to>
          <xdr:col>4</xdr:col>
          <xdr:colOff>254000</xdr:colOff>
          <xdr:row>43</xdr:row>
          <xdr:rowOff>184150</xdr:rowOff>
        </xdr:to>
        <xdr:sp macro="" textlink="">
          <xdr:nvSpPr>
            <xdr:cNvPr id="2291" name="Option Button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45</xdr:row>
          <xdr:rowOff>25400</xdr:rowOff>
        </xdr:from>
        <xdr:to>
          <xdr:col>4</xdr:col>
          <xdr:colOff>241300</xdr:colOff>
          <xdr:row>45</xdr:row>
          <xdr:rowOff>177800</xdr:rowOff>
        </xdr:to>
        <xdr:sp macro="" textlink="">
          <xdr:nvSpPr>
            <xdr:cNvPr id="2292" name="Option Button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46</xdr:row>
          <xdr:rowOff>0</xdr:rowOff>
        </xdr:from>
        <xdr:to>
          <xdr:col>4</xdr:col>
          <xdr:colOff>241300</xdr:colOff>
          <xdr:row>46</xdr:row>
          <xdr:rowOff>158750</xdr:rowOff>
        </xdr:to>
        <xdr:sp macro="" textlink="">
          <xdr:nvSpPr>
            <xdr:cNvPr id="2293" name="Option Button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56</xdr:row>
          <xdr:rowOff>25400</xdr:rowOff>
        </xdr:from>
        <xdr:to>
          <xdr:col>4</xdr:col>
          <xdr:colOff>234950</xdr:colOff>
          <xdr:row>56</xdr:row>
          <xdr:rowOff>184150</xdr:rowOff>
        </xdr:to>
        <xdr:sp macro="" textlink="">
          <xdr:nvSpPr>
            <xdr:cNvPr id="2295" name="Option Button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56</xdr:row>
          <xdr:rowOff>190500</xdr:rowOff>
        </xdr:from>
        <xdr:to>
          <xdr:col>4</xdr:col>
          <xdr:colOff>254000</xdr:colOff>
          <xdr:row>57</xdr:row>
          <xdr:rowOff>177800</xdr:rowOff>
        </xdr:to>
        <xdr:sp macro="" textlink="">
          <xdr:nvSpPr>
            <xdr:cNvPr id="2296" name="Option Button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57</xdr:row>
          <xdr:rowOff>184150</xdr:rowOff>
        </xdr:from>
        <xdr:to>
          <xdr:col>4</xdr:col>
          <xdr:colOff>241300</xdr:colOff>
          <xdr:row>58</xdr:row>
          <xdr:rowOff>152400</xdr:rowOff>
        </xdr:to>
        <xdr:sp macro="" textlink="">
          <xdr:nvSpPr>
            <xdr:cNvPr id="2297" name="Option Button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1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66</xdr:row>
          <xdr:rowOff>12700</xdr:rowOff>
        </xdr:from>
        <xdr:to>
          <xdr:col>4</xdr:col>
          <xdr:colOff>228600</xdr:colOff>
          <xdr:row>66</xdr:row>
          <xdr:rowOff>177800</xdr:rowOff>
        </xdr:to>
        <xdr:sp macro="" textlink="">
          <xdr:nvSpPr>
            <xdr:cNvPr id="2298" name="Option Button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67</xdr:row>
          <xdr:rowOff>0</xdr:rowOff>
        </xdr:from>
        <xdr:to>
          <xdr:col>4</xdr:col>
          <xdr:colOff>228600</xdr:colOff>
          <xdr:row>67</xdr:row>
          <xdr:rowOff>177800</xdr:rowOff>
        </xdr:to>
        <xdr:sp macro="" textlink="">
          <xdr:nvSpPr>
            <xdr:cNvPr id="2299" name="Option Button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68</xdr:row>
          <xdr:rowOff>6350</xdr:rowOff>
        </xdr:from>
        <xdr:to>
          <xdr:col>4</xdr:col>
          <xdr:colOff>254000</xdr:colOff>
          <xdr:row>68</xdr:row>
          <xdr:rowOff>177800</xdr:rowOff>
        </xdr:to>
        <xdr:sp macro="" textlink="">
          <xdr:nvSpPr>
            <xdr:cNvPr id="2300" name="Option Button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68</xdr:row>
          <xdr:rowOff>190500</xdr:rowOff>
        </xdr:from>
        <xdr:to>
          <xdr:col>4</xdr:col>
          <xdr:colOff>228600</xdr:colOff>
          <xdr:row>69</xdr:row>
          <xdr:rowOff>184150</xdr:rowOff>
        </xdr:to>
        <xdr:sp macro="" textlink="">
          <xdr:nvSpPr>
            <xdr:cNvPr id="2301" name="Option Button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70</xdr:row>
          <xdr:rowOff>6350</xdr:rowOff>
        </xdr:from>
        <xdr:to>
          <xdr:col>4</xdr:col>
          <xdr:colOff>234950</xdr:colOff>
          <xdr:row>71</xdr:row>
          <xdr:rowOff>0</xdr:rowOff>
        </xdr:to>
        <xdr:sp macro="" textlink="">
          <xdr:nvSpPr>
            <xdr:cNvPr id="2302" name="Option Button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88</xdr:row>
          <xdr:rowOff>31750</xdr:rowOff>
        </xdr:from>
        <xdr:to>
          <xdr:col>4</xdr:col>
          <xdr:colOff>228600</xdr:colOff>
          <xdr:row>88</xdr:row>
          <xdr:rowOff>177800</xdr:rowOff>
        </xdr:to>
        <xdr:sp macro="" textlink="">
          <xdr:nvSpPr>
            <xdr:cNvPr id="2305" name="Option Button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88</xdr:row>
          <xdr:rowOff>190500</xdr:rowOff>
        </xdr:from>
        <xdr:to>
          <xdr:col>4</xdr:col>
          <xdr:colOff>241300</xdr:colOff>
          <xdr:row>89</xdr:row>
          <xdr:rowOff>158750</xdr:rowOff>
        </xdr:to>
        <xdr:sp macro="" textlink="">
          <xdr:nvSpPr>
            <xdr:cNvPr id="2306" name="Option Button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89</xdr:row>
          <xdr:rowOff>184150</xdr:rowOff>
        </xdr:from>
        <xdr:to>
          <xdr:col>4</xdr:col>
          <xdr:colOff>260350</xdr:colOff>
          <xdr:row>90</xdr:row>
          <xdr:rowOff>158750</xdr:rowOff>
        </xdr:to>
        <xdr:sp macro="" textlink="">
          <xdr:nvSpPr>
            <xdr:cNvPr id="2307" name="Option Button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1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112</xdr:row>
          <xdr:rowOff>25400</xdr:rowOff>
        </xdr:from>
        <xdr:to>
          <xdr:col>4</xdr:col>
          <xdr:colOff>254000</xdr:colOff>
          <xdr:row>112</xdr:row>
          <xdr:rowOff>177800</xdr:rowOff>
        </xdr:to>
        <xdr:sp macro="" textlink="">
          <xdr:nvSpPr>
            <xdr:cNvPr id="2308" name="Option Button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1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112</xdr:row>
          <xdr:rowOff>190500</xdr:rowOff>
        </xdr:from>
        <xdr:to>
          <xdr:col>4</xdr:col>
          <xdr:colOff>260350</xdr:colOff>
          <xdr:row>113</xdr:row>
          <xdr:rowOff>177800</xdr:rowOff>
        </xdr:to>
        <xdr:sp macro="" textlink="">
          <xdr:nvSpPr>
            <xdr:cNvPr id="2310" name="Option Button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1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114</xdr:row>
          <xdr:rowOff>6350</xdr:rowOff>
        </xdr:from>
        <xdr:to>
          <xdr:col>4</xdr:col>
          <xdr:colOff>241300</xdr:colOff>
          <xdr:row>114</xdr:row>
          <xdr:rowOff>152400</xdr:rowOff>
        </xdr:to>
        <xdr:sp macro="" textlink="">
          <xdr:nvSpPr>
            <xdr:cNvPr id="2311" name="Option Button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1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135</xdr:row>
          <xdr:rowOff>31750</xdr:rowOff>
        </xdr:from>
        <xdr:to>
          <xdr:col>4</xdr:col>
          <xdr:colOff>234950</xdr:colOff>
          <xdr:row>135</xdr:row>
          <xdr:rowOff>165100</xdr:rowOff>
        </xdr:to>
        <xdr:sp macro="" textlink="">
          <xdr:nvSpPr>
            <xdr:cNvPr id="2312" name="Option Button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1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136</xdr:row>
          <xdr:rowOff>6350</xdr:rowOff>
        </xdr:from>
        <xdr:to>
          <xdr:col>4</xdr:col>
          <xdr:colOff>234950</xdr:colOff>
          <xdr:row>136</xdr:row>
          <xdr:rowOff>165100</xdr:rowOff>
        </xdr:to>
        <xdr:sp macro="" textlink="">
          <xdr:nvSpPr>
            <xdr:cNvPr id="2313" name="Option Button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1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136</xdr:row>
          <xdr:rowOff>190500</xdr:rowOff>
        </xdr:from>
        <xdr:to>
          <xdr:col>4</xdr:col>
          <xdr:colOff>254000</xdr:colOff>
          <xdr:row>137</xdr:row>
          <xdr:rowOff>158750</xdr:rowOff>
        </xdr:to>
        <xdr:sp macro="" textlink="">
          <xdr:nvSpPr>
            <xdr:cNvPr id="2314" name="Option Button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1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157</xdr:row>
          <xdr:rowOff>25400</xdr:rowOff>
        </xdr:from>
        <xdr:to>
          <xdr:col>4</xdr:col>
          <xdr:colOff>241300</xdr:colOff>
          <xdr:row>157</xdr:row>
          <xdr:rowOff>177800</xdr:rowOff>
        </xdr:to>
        <xdr:sp macro="" textlink="">
          <xdr:nvSpPr>
            <xdr:cNvPr id="2315" name="Option Button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1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158</xdr:row>
          <xdr:rowOff>6350</xdr:rowOff>
        </xdr:from>
        <xdr:to>
          <xdr:col>4</xdr:col>
          <xdr:colOff>241300</xdr:colOff>
          <xdr:row>158</xdr:row>
          <xdr:rowOff>184150</xdr:rowOff>
        </xdr:to>
        <xdr:sp macro="" textlink="">
          <xdr:nvSpPr>
            <xdr:cNvPr id="2316" name="Option Button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1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158</xdr:row>
          <xdr:rowOff>184150</xdr:rowOff>
        </xdr:from>
        <xdr:to>
          <xdr:col>4</xdr:col>
          <xdr:colOff>254000</xdr:colOff>
          <xdr:row>159</xdr:row>
          <xdr:rowOff>158750</xdr:rowOff>
        </xdr:to>
        <xdr:sp macro="" textlink="">
          <xdr:nvSpPr>
            <xdr:cNvPr id="2319" name="Option Button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1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C271-E524-4732-AA4A-1F3A9ECE3998}">
  <sheetPr codeName="Tabelle2"/>
  <dimension ref="A1:K104"/>
  <sheetViews>
    <sheetView showGridLines="0" zoomScaleNormal="100" zoomScalePageLayoutView="115" workbookViewId="0">
      <selection activeCell="D2" sqref="D2:H2"/>
    </sheetView>
  </sheetViews>
  <sheetFormatPr baseColWidth="10" defaultColWidth="0" defaultRowHeight="14.5" zeroHeight="1" x14ac:dyDescent="0.35"/>
  <cols>
    <col min="1" max="1" width="3.59765625" style="160" customWidth="1"/>
    <col min="2" max="2" width="31.09765625" style="160" customWidth="1"/>
    <col min="3" max="3" width="14.796875" style="160" customWidth="1"/>
    <col min="4" max="7" width="11" style="160" customWidth="1"/>
    <col min="8" max="8" width="13.796875" style="160" customWidth="1"/>
    <col min="9" max="9" width="4.3984375" style="160" customWidth="1"/>
    <col min="10" max="10" width="10.69921875" style="160" hidden="1" customWidth="1"/>
    <col min="11" max="11" width="0" style="160" hidden="1" customWidth="1"/>
    <col min="12" max="16384" width="11.69921875" style="160" hidden="1"/>
  </cols>
  <sheetData>
    <row r="1" spans="2:11" ht="48" customHeight="1" x14ac:dyDescent="0.35">
      <c r="B1" s="179" t="s">
        <v>288</v>
      </c>
      <c r="C1" s="180"/>
      <c r="D1" s="181" t="s">
        <v>213</v>
      </c>
      <c r="E1" s="181"/>
      <c r="F1" s="181"/>
      <c r="G1" s="183" t="e" vm="1">
        <v>#VALUE!</v>
      </c>
      <c r="H1" s="184"/>
    </row>
    <row r="2" spans="2:11" ht="24" customHeight="1" x14ac:dyDescent="0.35">
      <c r="B2" s="231" t="s">
        <v>255</v>
      </c>
      <c r="C2" s="229"/>
      <c r="D2" s="229" t="s">
        <v>256</v>
      </c>
      <c r="E2" s="229"/>
      <c r="F2" s="229"/>
      <c r="G2" s="229"/>
      <c r="H2" s="230"/>
    </row>
    <row r="3" spans="2:11" ht="47" customHeight="1" x14ac:dyDescent="0.35">
      <c r="B3" s="191" t="s">
        <v>272</v>
      </c>
      <c r="C3" s="191"/>
      <c r="D3" s="191"/>
      <c r="E3" s="191"/>
      <c r="F3" s="191"/>
      <c r="G3" s="191"/>
      <c r="H3" s="191"/>
      <c r="I3" s="191"/>
      <c r="J3" s="191"/>
      <c r="K3" s="42"/>
    </row>
    <row r="4" spans="2:11" ht="26.5" customHeight="1" x14ac:dyDescent="0.35">
      <c r="B4" s="182" t="s">
        <v>214</v>
      </c>
      <c r="C4" s="182"/>
      <c r="D4" s="92"/>
      <c r="E4" s="92"/>
      <c r="F4" s="92"/>
      <c r="G4" s="92"/>
      <c r="H4" s="92"/>
      <c r="I4" s="92"/>
      <c r="J4" s="92"/>
      <c r="K4" s="42"/>
    </row>
    <row r="5" spans="2:11" ht="19.5" customHeight="1" x14ac:dyDescent="0.35">
      <c r="B5" s="192" t="s">
        <v>169</v>
      </c>
      <c r="C5" s="193"/>
      <c r="D5" s="193"/>
      <c r="E5" s="193"/>
      <c r="F5" s="193"/>
      <c r="G5" s="193"/>
      <c r="H5" s="194"/>
      <c r="I5" s="34"/>
      <c r="J5" s="34"/>
      <c r="K5" s="42"/>
    </row>
    <row r="6" spans="2:11" ht="36" customHeight="1" x14ac:dyDescent="0.35">
      <c r="B6" s="195" t="s">
        <v>170</v>
      </c>
      <c r="C6" s="196"/>
      <c r="D6" s="35"/>
      <c r="E6" s="35"/>
      <c r="F6" s="35"/>
      <c r="G6" s="34"/>
      <c r="H6" s="96"/>
      <c r="I6" s="34"/>
      <c r="J6" s="34"/>
      <c r="K6" s="42"/>
    </row>
    <row r="7" spans="2:11" ht="16.5" x14ac:dyDescent="0.45">
      <c r="B7" s="97" t="s">
        <v>171</v>
      </c>
      <c r="C7" s="36">
        <f>SUM(C8:C15)</f>
        <v>0</v>
      </c>
      <c r="D7" s="98" t="s">
        <v>172</v>
      </c>
      <c r="E7" s="95"/>
      <c r="F7" s="37"/>
      <c r="G7" s="34"/>
      <c r="H7" s="96"/>
      <c r="I7" s="34"/>
      <c r="J7" s="34"/>
      <c r="K7" s="42"/>
    </row>
    <row r="8" spans="2:11" ht="16.5" x14ac:dyDescent="0.45">
      <c r="B8" s="97" t="s">
        <v>173</v>
      </c>
      <c r="C8" s="38">
        <v>0</v>
      </c>
      <c r="D8" s="34" t="s">
        <v>172</v>
      </c>
      <c r="E8" s="39" t="str">
        <f t="shared" ref="E8:E15" si="0">IFERROR(C8*100/$C$7,"n.a.")</f>
        <v>n.a.</v>
      </c>
      <c r="F8" s="99" t="s">
        <v>174</v>
      </c>
      <c r="G8" s="99"/>
      <c r="H8" s="100"/>
      <c r="I8" s="37"/>
      <c r="J8" s="37"/>
      <c r="K8" s="42"/>
    </row>
    <row r="9" spans="2:11" ht="16.5" x14ac:dyDescent="0.45">
      <c r="B9" s="97" t="s">
        <v>175</v>
      </c>
      <c r="C9" s="38">
        <v>0</v>
      </c>
      <c r="D9" s="34" t="s">
        <v>172</v>
      </c>
      <c r="E9" s="39" t="str">
        <f t="shared" si="0"/>
        <v>n.a.</v>
      </c>
      <c r="F9" s="99" t="s">
        <v>174</v>
      </c>
      <c r="G9" s="99"/>
      <c r="H9" s="100"/>
      <c r="I9" s="37"/>
      <c r="J9" s="37"/>
      <c r="K9" s="42"/>
    </row>
    <row r="10" spans="2:11" ht="16.5" x14ac:dyDescent="0.45">
      <c r="B10" s="97" t="s">
        <v>176</v>
      </c>
      <c r="C10" s="38">
        <v>0</v>
      </c>
      <c r="D10" s="34" t="s">
        <v>172</v>
      </c>
      <c r="E10" s="39" t="str">
        <f t="shared" si="0"/>
        <v>n.a.</v>
      </c>
      <c r="F10" s="99" t="s">
        <v>174</v>
      </c>
      <c r="G10" s="99"/>
      <c r="H10" s="100"/>
      <c r="I10" s="37"/>
      <c r="J10" s="37"/>
      <c r="K10" s="42"/>
    </row>
    <row r="11" spans="2:11" ht="16.5" x14ac:dyDescent="0.45">
      <c r="B11" s="97" t="s">
        <v>177</v>
      </c>
      <c r="C11" s="38">
        <v>0</v>
      </c>
      <c r="D11" s="34" t="s">
        <v>172</v>
      </c>
      <c r="E11" s="39" t="str">
        <f t="shared" si="0"/>
        <v>n.a.</v>
      </c>
      <c r="F11" s="99" t="s">
        <v>174</v>
      </c>
      <c r="G11" s="99"/>
      <c r="H11" s="100"/>
      <c r="I11" s="37"/>
      <c r="J11" s="37"/>
      <c r="K11" s="42"/>
    </row>
    <row r="12" spans="2:11" ht="16.5" x14ac:dyDescent="0.45">
      <c r="B12" s="97" t="s">
        <v>178</v>
      </c>
      <c r="C12" s="38">
        <v>0</v>
      </c>
      <c r="D12" s="34" t="s">
        <v>172</v>
      </c>
      <c r="E12" s="39" t="str">
        <f t="shared" si="0"/>
        <v>n.a.</v>
      </c>
      <c r="F12" s="232" t="s">
        <v>219</v>
      </c>
      <c r="G12" s="232"/>
      <c r="H12" s="233"/>
      <c r="I12" s="40"/>
      <c r="J12" s="40"/>
      <c r="K12" s="42"/>
    </row>
    <row r="13" spans="2:11" ht="16.5" x14ac:dyDescent="0.45">
      <c r="B13" s="97" t="s">
        <v>179</v>
      </c>
      <c r="C13" s="38">
        <v>0</v>
      </c>
      <c r="D13" s="34" t="s">
        <v>172</v>
      </c>
      <c r="E13" s="39" t="str">
        <f t="shared" si="0"/>
        <v>n.a.</v>
      </c>
      <c r="F13" s="99" t="s">
        <v>174</v>
      </c>
      <c r="G13" s="101"/>
      <c r="H13" s="102"/>
      <c r="I13" s="40"/>
      <c r="J13" s="40"/>
      <c r="K13" s="42"/>
    </row>
    <row r="14" spans="2:11" ht="16.5" x14ac:dyDescent="0.45">
      <c r="B14" s="103"/>
      <c r="C14" s="38">
        <v>0</v>
      </c>
      <c r="D14" s="34" t="s">
        <v>172</v>
      </c>
      <c r="E14" s="39" t="str">
        <f t="shared" si="0"/>
        <v>n.a.</v>
      </c>
      <c r="F14" s="99" t="s">
        <v>174</v>
      </c>
      <c r="G14" s="101"/>
      <c r="H14" s="102"/>
      <c r="I14" s="40"/>
      <c r="J14" s="40"/>
      <c r="K14" s="42"/>
    </row>
    <row r="15" spans="2:11" ht="16.5" x14ac:dyDescent="0.45">
      <c r="B15" s="103"/>
      <c r="C15" s="38">
        <v>0</v>
      </c>
      <c r="D15" s="34" t="s">
        <v>172</v>
      </c>
      <c r="E15" s="39" t="str">
        <f t="shared" si="0"/>
        <v>n.a.</v>
      </c>
      <c r="F15" s="99" t="s">
        <v>174</v>
      </c>
      <c r="G15" s="101"/>
      <c r="H15" s="102"/>
      <c r="I15" s="40"/>
      <c r="J15" s="40"/>
      <c r="K15" s="42"/>
    </row>
    <row r="16" spans="2:11" ht="8.5" customHeight="1" x14ac:dyDescent="0.35">
      <c r="B16" s="104"/>
      <c r="C16" s="105"/>
      <c r="D16" s="37"/>
      <c r="E16" s="37"/>
      <c r="F16" s="37"/>
      <c r="G16" s="106"/>
      <c r="H16" s="107"/>
      <c r="I16" s="41"/>
      <c r="J16" s="41"/>
      <c r="K16" s="42"/>
    </row>
    <row r="17" spans="2:11" ht="20" customHeight="1" x14ac:dyDescent="0.35">
      <c r="B17" s="234" t="s">
        <v>180</v>
      </c>
      <c r="C17" s="235"/>
      <c r="D17" s="42"/>
      <c r="E17" s="42"/>
      <c r="F17" s="42"/>
      <c r="G17" s="42"/>
      <c r="H17" s="108"/>
      <c r="I17" s="42"/>
      <c r="J17" s="42"/>
      <c r="K17" s="42"/>
    </row>
    <row r="18" spans="2:11" ht="16.5" x14ac:dyDescent="0.35">
      <c r="B18" s="97" t="s">
        <v>171</v>
      </c>
      <c r="C18" s="43">
        <f>SUM(C19:C21)</f>
        <v>0</v>
      </c>
      <c r="D18" s="109" t="s">
        <v>181</v>
      </c>
      <c r="E18" s="94"/>
      <c r="F18" s="37"/>
      <c r="G18" s="37"/>
      <c r="H18" s="108"/>
      <c r="I18" s="42"/>
      <c r="J18" s="42"/>
      <c r="K18" s="42"/>
    </row>
    <row r="19" spans="2:11" ht="16.5" x14ac:dyDescent="0.35">
      <c r="B19" s="97" t="s">
        <v>182</v>
      </c>
      <c r="C19" s="44">
        <v>0</v>
      </c>
      <c r="D19" s="109" t="s">
        <v>181</v>
      </c>
      <c r="E19" s="39" t="str">
        <f>IFERROR(C19*100/$C$18,"n.a.")</f>
        <v>n.a.</v>
      </c>
      <c r="F19" s="110" t="s">
        <v>174</v>
      </c>
      <c r="G19" s="37"/>
      <c r="H19" s="108"/>
      <c r="I19" s="42"/>
      <c r="J19" s="42"/>
      <c r="K19" s="42"/>
    </row>
    <row r="20" spans="2:11" ht="16.5" x14ac:dyDescent="0.35">
      <c r="B20" s="97" t="s">
        <v>183</v>
      </c>
      <c r="C20" s="44">
        <v>0</v>
      </c>
      <c r="D20" s="109" t="s">
        <v>181</v>
      </c>
      <c r="E20" s="39" t="str">
        <f>IFERROR(C20*100/$C$18,"n.a.")</f>
        <v>n.a.</v>
      </c>
      <c r="F20" s="110" t="s">
        <v>174</v>
      </c>
      <c r="G20" s="37"/>
      <c r="H20" s="108"/>
      <c r="I20" s="42"/>
      <c r="J20" s="42"/>
      <c r="K20" s="42"/>
    </row>
    <row r="21" spans="2:11" ht="16.5" x14ac:dyDescent="0.35">
      <c r="B21" s="97" t="s">
        <v>184</v>
      </c>
      <c r="C21" s="45">
        <v>0</v>
      </c>
      <c r="D21" s="109" t="s">
        <v>181</v>
      </c>
      <c r="E21" s="39" t="str">
        <f>IFERROR(C21*100/$C$18,"n.a.")</f>
        <v>n.a.</v>
      </c>
      <c r="F21" s="110" t="s">
        <v>174</v>
      </c>
      <c r="G21" s="37"/>
      <c r="H21" s="108"/>
      <c r="I21" s="42"/>
      <c r="J21" s="42"/>
      <c r="K21" s="42"/>
    </row>
    <row r="22" spans="2:11" x14ac:dyDescent="0.35">
      <c r="B22" s="111"/>
      <c r="C22" s="42"/>
      <c r="D22" s="112"/>
      <c r="E22" s="42"/>
      <c r="F22" s="42"/>
      <c r="G22" s="42"/>
      <c r="H22" s="108"/>
      <c r="I22" s="42"/>
      <c r="J22" s="42"/>
      <c r="K22" s="42"/>
    </row>
    <row r="23" spans="2:11" ht="28.5" customHeight="1" x14ac:dyDescent="0.45">
      <c r="B23" s="113" t="s">
        <v>185</v>
      </c>
      <c r="C23" s="46">
        <f>SUM(C7,C18)</f>
        <v>0</v>
      </c>
      <c r="D23" s="110" t="s">
        <v>181</v>
      </c>
      <c r="E23" s="114"/>
      <c r="H23" s="108"/>
      <c r="I23" s="42"/>
      <c r="J23" s="42"/>
      <c r="K23" s="42"/>
    </row>
    <row r="24" spans="2:11" ht="28.5" customHeight="1" x14ac:dyDescent="0.35">
      <c r="B24" s="115" t="s">
        <v>215</v>
      </c>
      <c r="C24" s="47" t="str">
        <f>IFERROR(C18*100/$C$23,"n.a.")</f>
        <v>n.a.</v>
      </c>
      <c r="D24" s="116" t="s">
        <v>174</v>
      </c>
      <c r="E24" s="114"/>
      <c r="F24" s="93"/>
      <c r="G24" s="116"/>
      <c r="H24" s="108"/>
      <c r="I24" s="42"/>
      <c r="J24" s="42"/>
      <c r="K24" s="42"/>
    </row>
    <row r="25" spans="2:11" x14ac:dyDescent="0.35">
      <c r="B25" s="117"/>
      <c r="C25" s="118"/>
      <c r="D25" s="118"/>
      <c r="E25" s="118"/>
      <c r="F25" s="118"/>
      <c r="G25" s="118"/>
      <c r="H25" s="119"/>
      <c r="I25" s="42"/>
      <c r="J25" s="42"/>
      <c r="K25" s="42"/>
    </row>
    <row r="26" spans="2:11" ht="15.5" x14ac:dyDescent="0.35">
      <c r="B26" s="236" t="s">
        <v>186</v>
      </c>
      <c r="C26" s="237"/>
      <c r="D26" s="237"/>
      <c r="E26" s="237"/>
      <c r="F26" s="237"/>
      <c r="G26" s="237"/>
      <c r="H26" s="238"/>
      <c r="I26" s="48"/>
      <c r="J26" s="48"/>
      <c r="K26" s="48"/>
    </row>
    <row r="27" spans="2:11" ht="16.5" customHeight="1" x14ac:dyDescent="0.35">
      <c r="B27" s="225" t="s">
        <v>187</v>
      </c>
      <c r="C27" s="226" t="s">
        <v>188</v>
      </c>
      <c r="D27" s="227"/>
      <c r="E27" s="227"/>
      <c r="F27" s="227"/>
      <c r="G27" s="228"/>
      <c r="H27" s="178" t="s">
        <v>221</v>
      </c>
      <c r="I27" s="49"/>
      <c r="J27" s="49"/>
      <c r="K27" s="42"/>
    </row>
    <row r="28" spans="2:11" ht="17.5" customHeight="1" x14ac:dyDescent="0.35">
      <c r="B28" s="221"/>
      <c r="C28" s="146" t="s">
        <v>190</v>
      </c>
      <c r="D28" s="147" t="s">
        <v>191</v>
      </c>
      <c r="E28" s="148" t="s">
        <v>192</v>
      </c>
      <c r="F28" s="147" t="s">
        <v>193</v>
      </c>
      <c r="G28" s="147" t="s">
        <v>194</v>
      </c>
      <c r="H28" s="149" t="s">
        <v>189</v>
      </c>
      <c r="I28" s="42"/>
      <c r="J28" s="42"/>
      <c r="K28" s="42"/>
    </row>
    <row r="29" spans="2:11" x14ac:dyDescent="0.35">
      <c r="B29" s="52"/>
      <c r="C29" s="50"/>
      <c r="D29" s="51"/>
      <c r="E29" s="52"/>
      <c r="F29" s="53"/>
      <c r="G29" s="54"/>
      <c r="H29" s="120"/>
      <c r="I29" s="42"/>
      <c r="J29" s="42"/>
      <c r="K29" s="42"/>
    </row>
    <row r="30" spans="2:11" x14ac:dyDescent="0.35">
      <c r="B30" s="55"/>
      <c r="C30" s="50"/>
      <c r="D30" s="51"/>
      <c r="E30" s="55"/>
      <c r="F30" s="53"/>
      <c r="G30" s="54"/>
      <c r="H30" s="120"/>
      <c r="I30" s="42"/>
      <c r="J30" s="42"/>
      <c r="K30" s="42"/>
    </row>
    <row r="31" spans="2:11" x14ac:dyDescent="0.35">
      <c r="B31" s="55"/>
      <c r="C31" s="50"/>
      <c r="D31" s="51"/>
      <c r="E31" s="55"/>
      <c r="F31" s="53"/>
      <c r="G31" s="54"/>
      <c r="H31" s="120"/>
      <c r="I31" s="42"/>
      <c r="J31" s="42"/>
      <c r="K31" s="42"/>
    </row>
    <row r="32" spans="2:11" x14ac:dyDescent="0.35">
      <c r="B32" s="55"/>
      <c r="C32" s="50"/>
      <c r="D32" s="51"/>
      <c r="E32" s="55"/>
      <c r="F32" s="53"/>
      <c r="G32" s="54"/>
      <c r="H32" s="120"/>
      <c r="I32" s="42"/>
      <c r="J32" s="42"/>
      <c r="K32" s="42"/>
    </row>
    <row r="33" spans="2:11" x14ac:dyDescent="0.35">
      <c r="B33" s="55"/>
      <c r="C33" s="50"/>
      <c r="D33" s="51"/>
      <c r="E33" s="55"/>
      <c r="F33" s="53"/>
      <c r="G33" s="54"/>
      <c r="H33" s="120"/>
      <c r="I33" s="42"/>
      <c r="J33" s="42"/>
      <c r="K33" s="42"/>
    </row>
    <row r="34" spans="2:11" x14ac:dyDescent="0.35">
      <c r="B34" s="55"/>
      <c r="C34" s="50"/>
      <c r="D34" s="51"/>
      <c r="E34" s="55"/>
      <c r="F34" s="53"/>
      <c r="G34" s="54"/>
      <c r="H34" s="120"/>
      <c r="I34" s="42"/>
      <c r="J34" s="42"/>
      <c r="K34" s="42"/>
    </row>
    <row r="35" spans="2:11" x14ac:dyDescent="0.35">
      <c r="B35" s="55"/>
      <c r="C35" s="50"/>
      <c r="D35" s="51"/>
      <c r="E35" s="55"/>
      <c r="F35" s="53"/>
      <c r="G35" s="54"/>
      <c r="H35" s="120"/>
      <c r="I35" s="42"/>
      <c r="J35" s="42"/>
      <c r="K35" s="42"/>
    </row>
    <row r="36" spans="2:11" x14ac:dyDescent="0.35">
      <c r="B36" s="55"/>
      <c r="C36" s="50"/>
      <c r="D36" s="51"/>
      <c r="E36" s="55"/>
      <c r="F36" s="53"/>
      <c r="G36" s="54"/>
      <c r="H36" s="120"/>
      <c r="I36" s="42"/>
      <c r="J36" s="42"/>
      <c r="K36" s="42"/>
    </row>
    <row r="37" spans="2:11" x14ac:dyDescent="0.35">
      <c r="B37" s="55"/>
      <c r="C37" s="50"/>
      <c r="D37" s="51"/>
      <c r="E37" s="55"/>
      <c r="F37" s="53"/>
      <c r="G37" s="54"/>
      <c r="H37" s="120"/>
      <c r="I37" s="42"/>
      <c r="J37" s="42"/>
      <c r="K37" s="42"/>
    </row>
    <row r="38" spans="2:11" x14ac:dyDescent="0.35">
      <c r="B38" s="55"/>
      <c r="C38" s="50"/>
      <c r="D38" s="51"/>
      <c r="E38" s="55"/>
      <c r="F38" s="53"/>
      <c r="G38" s="54"/>
      <c r="H38" s="120"/>
      <c r="I38" s="42"/>
      <c r="J38" s="42"/>
      <c r="K38" s="42"/>
    </row>
    <row r="39" spans="2:11" x14ac:dyDescent="0.35">
      <c r="B39" s="55"/>
      <c r="C39" s="50"/>
      <c r="D39" s="51"/>
      <c r="E39" s="55"/>
      <c r="F39" s="53"/>
      <c r="G39" s="54"/>
      <c r="H39" s="120"/>
      <c r="I39" s="42"/>
      <c r="J39" s="42"/>
      <c r="K39" s="42"/>
    </row>
    <row r="40" spans="2:11" x14ac:dyDescent="0.35">
      <c r="B40" s="58"/>
      <c r="C40" s="56"/>
      <c r="D40" s="57"/>
      <c r="E40" s="58"/>
      <c r="F40" s="59"/>
      <c r="G40" s="60"/>
      <c r="H40" s="120"/>
      <c r="I40" s="42"/>
      <c r="J40" s="42"/>
      <c r="K40" s="42"/>
    </row>
    <row r="41" spans="2:11" x14ac:dyDescent="0.35">
      <c r="B41" s="52"/>
      <c r="C41" s="62"/>
      <c r="D41" s="63"/>
      <c r="E41" s="52"/>
      <c r="F41" s="64"/>
      <c r="G41" s="65"/>
      <c r="H41" s="120"/>
      <c r="I41" s="42"/>
      <c r="J41" s="42"/>
      <c r="K41" s="42"/>
    </row>
    <row r="42" spans="2:11" x14ac:dyDescent="0.35">
      <c r="B42" s="55"/>
      <c r="C42" s="50"/>
      <c r="D42" s="51"/>
      <c r="E42" s="55"/>
      <c r="F42" s="53"/>
      <c r="G42" s="54"/>
      <c r="H42" s="120"/>
      <c r="I42" s="42"/>
      <c r="J42" s="42"/>
      <c r="K42" s="42"/>
    </row>
    <row r="43" spans="2:11" x14ac:dyDescent="0.35">
      <c r="B43" s="55"/>
      <c r="C43" s="50"/>
      <c r="D43" s="51"/>
      <c r="E43" s="55"/>
      <c r="F43" s="53"/>
      <c r="G43" s="54"/>
      <c r="H43" s="120"/>
      <c r="I43" s="42"/>
      <c r="J43" s="42"/>
      <c r="K43" s="42"/>
    </row>
    <row r="44" spans="2:11" x14ac:dyDescent="0.35">
      <c r="B44" s="55"/>
      <c r="C44" s="50"/>
      <c r="D44" s="51"/>
      <c r="E44" s="55"/>
      <c r="F44" s="53"/>
      <c r="G44" s="54"/>
      <c r="H44" s="120"/>
      <c r="I44" s="42"/>
      <c r="J44" s="42"/>
      <c r="K44" s="42"/>
    </row>
    <row r="45" spans="2:11" x14ac:dyDescent="0.35">
      <c r="B45" s="55"/>
      <c r="C45" s="50"/>
      <c r="D45" s="51"/>
      <c r="E45" s="55"/>
      <c r="F45" s="53"/>
      <c r="G45" s="54"/>
      <c r="H45" s="120"/>
      <c r="I45" s="42"/>
      <c r="J45" s="42"/>
      <c r="K45" s="42"/>
    </row>
    <row r="46" spans="2:11" x14ac:dyDescent="0.35">
      <c r="B46" s="55"/>
      <c r="C46" s="50"/>
      <c r="D46" s="51"/>
      <c r="E46" s="55"/>
      <c r="F46" s="53"/>
      <c r="G46" s="54"/>
      <c r="H46" s="120"/>
      <c r="I46" s="42"/>
      <c r="J46" s="42"/>
      <c r="K46" s="42"/>
    </row>
    <row r="47" spans="2:11" x14ac:dyDescent="0.35">
      <c r="B47" s="55"/>
      <c r="C47" s="50"/>
      <c r="D47" s="51"/>
      <c r="E47" s="55"/>
      <c r="F47" s="53"/>
      <c r="G47" s="54"/>
      <c r="H47" s="120"/>
      <c r="I47" s="42"/>
      <c r="J47" s="42"/>
      <c r="K47" s="42"/>
    </row>
    <row r="48" spans="2:11" x14ac:dyDescent="0.35">
      <c r="B48" s="55"/>
      <c r="C48" s="50"/>
      <c r="D48" s="51"/>
      <c r="E48" s="55"/>
      <c r="F48" s="53"/>
      <c r="G48" s="54"/>
      <c r="H48" s="120"/>
      <c r="I48" s="42"/>
      <c r="J48" s="42"/>
      <c r="K48" s="42"/>
    </row>
    <row r="49" spans="2:11" x14ac:dyDescent="0.35">
      <c r="B49" s="55"/>
      <c r="C49" s="50"/>
      <c r="D49" s="51"/>
      <c r="E49" s="55"/>
      <c r="F49" s="53"/>
      <c r="G49" s="54"/>
      <c r="H49" s="120"/>
      <c r="I49" s="42"/>
      <c r="J49" s="42"/>
      <c r="K49" s="42"/>
    </row>
    <row r="50" spans="2:11" x14ac:dyDescent="0.35">
      <c r="B50" s="55"/>
      <c r="C50" s="50"/>
      <c r="D50" s="51"/>
      <c r="E50" s="55"/>
      <c r="F50" s="53"/>
      <c r="G50" s="54"/>
      <c r="H50" s="120"/>
      <c r="I50" s="42"/>
      <c r="J50" s="42"/>
      <c r="K50" s="42"/>
    </row>
    <row r="51" spans="2:11" x14ac:dyDescent="0.35">
      <c r="B51" s="55"/>
      <c r="C51" s="50"/>
      <c r="D51" s="51"/>
      <c r="E51" s="55"/>
      <c r="F51" s="53"/>
      <c r="G51" s="54"/>
      <c r="H51" s="120"/>
      <c r="I51" s="42"/>
      <c r="J51" s="42"/>
      <c r="K51" s="42"/>
    </row>
    <row r="52" spans="2:11" x14ac:dyDescent="0.35">
      <c r="B52" s="55"/>
      <c r="C52" s="50"/>
      <c r="D52" s="51"/>
      <c r="E52" s="55"/>
      <c r="F52" s="53"/>
      <c r="G52" s="54"/>
      <c r="H52" s="120"/>
      <c r="I52" s="42"/>
      <c r="J52" s="42"/>
      <c r="K52" s="42"/>
    </row>
    <row r="53" spans="2:11" x14ac:dyDescent="0.35">
      <c r="B53" s="55"/>
      <c r="C53" s="50"/>
      <c r="D53" s="51"/>
      <c r="E53" s="55"/>
      <c r="F53" s="53"/>
      <c r="G53" s="54"/>
      <c r="H53" s="120"/>
      <c r="I53" s="42"/>
      <c r="J53" s="42"/>
      <c r="K53" s="42"/>
    </row>
    <row r="54" spans="2:11" x14ac:dyDescent="0.35">
      <c r="B54" s="55"/>
      <c r="C54" s="50"/>
      <c r="D54" s="51"/>
      <c r="E54" s="55"/>
      <c r="F54" s="53"/>
      <c r="G54" s="54"/>
      <c r="H54" s="120"/>
      <c r="I54" s="42"/>
      <c r="J54" s="42"/>
      <c r="K54" s="42"/>
    </row>
    <row r="55" spans="2:11" x14ac:dyDescent="0.35">
      <c r="B55" s="55"/>
      <c r="C55" s="50"/>
      <c r="D55" s="51"/>
      <c r="E55" s="55"/>
      <c r="F55" s="53"/>
      <c r="G55" s="54"/>
      <c r="H55" s="120"/>
      <c r="I55" s="42"/>
      <c r="J55" s="42"/>
      <c r="K55" s="42"/>
    </row>
    <row r="56" spans="2:11" x14ac:dyDescent="0.35">
      <c r="B56" s="55"/>
      <c r="C56" s="50"/>
      <c r="D56" s="51"/>
      <c r="E56" s="55"/>
      <c r="F56" s="53"/>
      <c r="G56" s="54"/>
      <c r="H56" s="120"/>
      <c r="I56" s="42"/>
      <c r="J56" s="42"/>
      <c r="K56" s="42"/>
    </row>
    <row r="57" spans="2:11" x14ac:dyDescent="0.35">
      <c r="B57" s="55"/>
      <c r="C57" s="50"/>
      <c r="D57" s="51"/>
      <c r="E57" s="55"/>
      <c r="F57" s="53"/>
      <c r="G57" s="54"/>
      <c r="H57" s="120"/>
      <c r="I57" s="42"/>
      <c r="J57" s="42"/>
      <c r="K57" s="42"/>
    </row>
    <row r="58" spans="2:11" x14ac:dyDescent="0.35">
      <c r="B58" s="55"/>
      <c r="C58" s="50"/>
      <c r="D58" s="51"/>
      <c r="E58" s="55"/>
      <c r="F58" s="53"/>
      <c r="G58" s="54"/>
      <c r="H58" s="120"/>
      <c r="I58" s="42"/>
      <c r="J58" s="42"/>
      <c r="K58" s="42"/>
    </row>
    <row r="59" spans="2:11" x14ac:dyDescent="0.35">
      <c r="B59" s="58"/>
      <c r="C59" s="50"/>
      <c r="D59" s="51"/>
      <c r="E59" s="58"/>
      <c r="F59" s="53"/>
      <c r="G59" s="54"/>
      <c r="H59" s="120"/>
      <c r="I59" s="42"/>
      <c r="J59" s="42"/>
      <c r="K59" s="42"/>
    </row>
    <row r="60" spans="2:11" ht="21" customHeight="1" x14ac:dyDescent="0.35">
      <c r="B60" s="121"/>
      <c r="C60" s="66"/>
      <c r="D60" s="66"/>
      <c r="E60" s="66"/>
      <c r="F60" s="66"/>
      <c r="G60" s="66"/>
      <c r="H60" s="122"/>
      <c r="I60" s="42"/>
      <c r="J60" s="42"/>
      <c r="K60" s="42"/>
    </row>
    <row r="61" spans="2:11" ht="15.5" customHeight="1" x14ac:dyDescent="0.35">
      <c r="B61" s="222" t="s">
        <v>195</v>
      </c>
      <c r="C61" s="223"/>
      <c r="D61" s="223"/>
      <c r="E61" s="223"/>
      <c r="F61" s="223"/>
      <c r="G61" s="223"/>
      <c r="H61" s="224"/>
      <c r="I61" s="48"/>
      <c r="J61" s="48"/>
      <c r="K61" s="48"/>
    </row>
    <row r="62" spans="2:11" ht="15.5" customHeight="1" x14ac:dyDescent="0.35">
      <c r="B62" s="220" t="s">
        <v>196</v>
      </c>
      <c r="C62" s="197" t="s">
        <v>188</v>
      </c>
      <c r="D62" s="198"/>
      <c r="E62" s="198"/>
      <c r="F62" s="198"/>
      <c r="G62" s="199"/>
      <c r="H62" s="164" t="s">
        <v>221</v>
      </c>
      <c r="I62" s="49"/>
      <c r="J62" s="49"/>
      <c r="K62" s="42"/>
    </row>
    <row r="63" spans="2:11" ht="17" customHeight="1" x14ac:dyDescent="0.35">
      <c r="B63" s="221"/>
      <c r="C63" s="143" t="s">
        <v>190</v>
      </c>
      <c r="D63" s="144" t="s">
        <v>191</v>
      </c>
      <c r="E63" s="145" t="s">
        <v>192</v>
      </c>
      <c r="F63" s="144" t="s">
        <v>193</v>
      </c>
      <c r="G63" s="144" t="s">
        <v>194</v>
      </c>
      <c r="H63" s="142" t="s">
        <v>189</v>
      </c>
      <c r="I63" s="42"/>
      <c r="J63" s="42"/>
      <c r="K63" s="42"/>
    </row>
    <row r="64" spans="2:11" x14ac:dyDescent="0.35">
      <c r="B64" s="52"/>
      <c r="C64" s="50"/>
      <c r="D64" s="51"/>
      <c r="E64" s="52"/>
      <c r="F64" s="53"/>
      <c r="G64" s="54"/>
      <c r="H64" s="120"/>
      <c r="I64" s="42"/>
      <c r="J64" s="42"/>
      <c r="K64" s="42"/>
    </row>
    <row r="65" spans="2:11" x14ac:dyDescent="0.35">
      <c r="B65" s="55"/>
      <c r="C65" s="50"/>
      <c r="D65" s="51"/>
      <c r="E65" s="55"/>
      <c r="F65" s="53"/>
      <c r="G65" s="54"/>
      <c r="H65" s="120"/>
      <c r="I65" s="42"/>
      <c r="J65" s="42"/>
      <c r="K65" s="42"/>
    </row>
    <row r="66" spans="2:11" x14ac:dyDescent="0.35">
      <c r="B66" s="55"/>
      <c r="C66" s="50"/>
      <c r="D66" s="51"/>
      <c r="E66" s="55"/>
      <c r="F66" s="53"/>
      <c r="G66" s="54"/>
      <c r="H66" s="120"/>
      <c r="I66" s="42"/>
      <c r="J66" s="42"/>
      <c r="K66" s="42"/>
    </row>
    <row r="67" spans="2:11" x14ac:dyDescent="0.35">
      <c r="B67" s="55"/>
      <c r="C67" s="50"/>
      <c r="D67" s="51"/>
      <c r="E67" s="55"/>
      <c r="F67" s="53"/>
      <c r="G67" s="54"/>
      <c r="H67" s="120"/>
      <c r="I67" s="42"/>
      <c r="J67" s="42"/>
      <c r="K67" s="42"/>
    </row>
    <row r="68" spans="2:11" x14ac:dyDescent="0.35">
      <c r="B68" s="55"/>
      <c r="C68" s="50"/>
      <c r="D68" s="51"/>
      <c r="E68" s="55"/>
      <c r="F68" s="53"/>
      <c r="G68" s="54"/>
      <c r="H68" s="120"/>
      <c r="I68" s="42"/>
      <c r="J68" s="42"/>
      <c r="K68" s="42"/>
    </row>
    <row r="69" spans="2:11" x14ac:dyDescent="0.35">
      <c r="B69" s="55"/>
      <c r="C69" s="50"/>
      <c r="D69" s="51"/>
      <c r="E69" s="55"/>
      <c r="F69" s="53"/>
      <c r="G69" s="54"/>
      <c r="H69" s="120"/>
      <c r="I69" s="42"/>
      <c r="J69" s="42"/>
      <c r="K69" s="42"/>
    </row>
    <row r="70" spans="2:11" x14ac:dyDescent="0.35">
      <c r="B70" s="55"/>
      <c r="C70" s="50"/>
      <c r="D70" s="51"/>
      <c r="E70" s="55"/>
      <c r="F70" s="53"/>
      <c r="G70" s="54"/>
      <c r="H70" s="120"/>
      <c r="I70" s="42"/>
      <c r="J70" s="42"/>
      <c r="K70" s="42"/>
    </row>
    <row r="71" spans="2:11" x14ac:dyDescent="0.35">
      <c r="B71" s="55"/>
      <c r="C71" s="50"/>
      <c r="D71" s="51"/>
      <c r="E71" s="55"/>
      <c r="F71" s="53"/>
      <c r="G71" s="54"/>
      <c r="H71" s="120"/>
      <c r="I71" s="42"/>
      <c r="J71" s="42"/>
      <c r="K71" s="42"/>
    </row>
    <row r="72" spans="2:11" x14ac:dyDescent="0.35">
      <c r="B72" s="55"/>
      <c r="C72" s="50"/>
      <c r="D72" s="51"/>
      <c r="E72" s="55"/>
      <c r="F72" s="53"/>
      <c r="G72" s="54"/>
      <c r="H72" s="120"/>
      <c r="I72" s="42"/>
      <c r="J72" s="42"/>
      <c r="K72" s="42"/>
    </row>
    <row r="73" spans="2:11" x14ac:dyDescent="0.35">
      <c r="B73" s="55"/>
      <c r="C73" s="50"/>
      <c r="D73" s="51"/>
      <c r="E73" s="55"/>
      <c r="F73" s="53"/>
      <c r="G73" s="54"/>
      <c r="H73" s="120"/>
      <c r="I73" s="42"/>
      <c r="J73" s="42"/>
      <c r="K73" s="42"/>
    </row>
    <row r="74" spans="2:11" x14ac:dyDescent="0.35">
      <c r="B74" s="55"/>
      <c r="C74" s="50"/>
      <c r="D74" s="51"/>
      <c r="E74" s="55"/>
      <c r="F74" s="53"/>
      <c r="G74" s="54"/>
      <c r="H74" s="120"/>
      <c r="I74" s="42"/>
      <c r="J74" s="42"/>
      <c r="K74" s="42"/>
    </row>
    <row r="75" spans="2:11" x14ac:dyDescent="0.35">
      <c r="B75" s="55"/>
      <c r="C75" s="50"/>
      <c r="D75" s="51"/>
      <c r="E75" s="55"/>
      <c r="F75" s="53"/>
      <c r="G75" s="54"/>
      <c r="H75" s="120"/>
      <c r="I75" s="42"/>
      <c r="J75" s="42"/>
      <c r="K75" s="42"/>
    </row>
    <row r="76" spans="2:11" x14ac:dyDescent="0.35">
      <c r="B76" s="55"/>
      <c r="C76" s="50"/>
      <c r="D76" s="51"/>
      <c r="E76" s="55"/>
      <c r="F76" s="53"/>
      <c r="G76" s="54"/>
      <c r="H76" s="120"/>
      <c r="I76" s="42"/>
      <c r="J76" s="42"/>
      <c r="K76" s="42"/>
    </row>
    <row r="77" spans="2:11" x14ac:dyDescent="0.35">
      <c r="B77" s="55"/>
      <c r="C77" s="50"/>
      <c r="D77" s="51"/>
      <c r="E77" s="55"/>
      <c r="F77" s="53"/>
      <c r="G77" s="54"/>
      <c r="H77" s="120"/>
      <c r="I77" s="42"/>
      <c r="J77" s="42"/>
      <c r="K77" s="42"/>
    </row>
    <row r="78" spans="2:11" x14ac:dyDescent="0.35">
      <c r="B78" s="55"/>
      <c r="C78" s="50"/>
      <c r="D78" s="51"/>
      <c r="E78" s="55"/>
      <c r="F78" s="53"/>
      <c r="G78" s="54"/>
      <c r="H78" s="120"/>
      <c r="I78" s="42"/>
      <c r="J78" s="42"/>
      <c r="K78" s="42"/>
    </row>
    <row r="79" spans="2:11" x14ac:dyDescent="0.35">
      <c r="B79" s="55"/>
      <c r="C79" s="50"/>
      <c r="D79" s="51"/>
      <c r="E79" s="55"/>
      <c r="F79" s="53"/>
      <c r="G79" s="54"/>
      <c r="H79" s="120"/>
      <c r="I79" s="42"/>
      <c r="J79" s="42"/>
      <c r="K79" s="42"/>
    </row>
    <row r="80" spans="2:11" x14ac:dyDescent="0.35">
      <c r="B80" s="55"/>
      <c r="C80" s="50"/>
      <c r="D80" s="51"/>
      <c r="E80" s="55"/>
      <c r="F80" s="53"/>
      <c r="G80" s="54"/>
      <c r="H80" s="120"/>
      <c r="I80" s="42"/>
      <c r="J80" s="42"/>
      <c r="K80" s="42"/>
    </row>
    <row r="81" spans="2:11" x14ac:dyDescent="0.35">
      <c r="B81" s="58"/>
      <c r="C81" s="56"/>
      <c r="D81" s="57"/>
      <c r="E81" s="58"/>
      <c r="F81" s="59"/>
      <c r="G81" s="60"/>
      <c r="H81" s="120"/>
      <c r="I81" s="42"/>
      <c r="J81" s="42"/>
      <c r="K81" s="42"/>
    </row>
    <row r="82" spans="2:11" ht="31" customHeight="1" x14ac:dyDescent="0.35">
      <c r="B82" s="187" t="s">
        <v>220</v>
      </c>
      <c r="C82" s="187"/>
      <c r="D82" s="67"/>
      <c r="E82" s="67"/>
      <c r="F82" s="67"/>
      <c r="G82" s="68"/>
      <c r="H82" s="69"/>
      <c r="I82" s="42"/>
      <c r="J82" s="42"/>
      <c r="K82" s="42"/>
    </row>
    <row r="83" spans="2:11" ht="43.5" x14ac:dyDescent="0.35">
      <c r="B83" s="123" t="s">
        <v>224</v>
      </c>
      <c r="C83" s="70">
        <f>SUM(C29:C59)</f>
        <v>0</v>
      </c>
      <c r="D83" s="71">
        <f>SUM(D29:D59)</f>
        <v>0</v>
      </c>
      <c r="E83" s="71">
        <f>SUM(E29:E59)</f>
        <v>0</v>
      </c>
      <c r="F83" s="71">
        <f>SUM(F29:F59)</f>
        <v>0</v>
      </c>
      <c r="G83" s="72">
        <f>SUM(G29:G59)</f>
        <v>0</v>
      </c>
      <c r="H83" s="124"/>
      <c r="I83" s="42"/>
      <c r="J83" s="42"/>
      <c r="K83" s="42"/>
    </row>
    <row r="84" spans="2:11" ht="43.5" x14ac:dyDescent="0.35">
      <c r="B84" s="125" t="s">
        <v>225</v>
      </c>
      <c r="C84" s="73">
        <f>SUM(C64:C82)</f>
        <v>0</v>
      </c>
      <c r="D84" s="74">
        <f>SUM(D64:D82)</f>
        <v>0</v>
      </c>
      <c r="E84" s="75">
        <f>SUM(E64:E82)</f>
        <v>0</v>
      </c>
      <c r="F84" s="75">
        <f>SUM(F64:F82)</f>
        <v>0</v>
      </c>
      <c r="G84" s="76">
        <f>SUM(G64:G82)</f>
        <v>0</v>
      </c>
      <c r="H84" s="108"/>
      <c r="I84" s="42"/>
      <c r="J84" s="42"/>
      <c r="K84" s="42"/>
    </row>
    <row r="85" spans="2:11" x14ac:dyDescent="0.35">
      <c r="B85" s="126" t="s">
        <v>197</v>
      </c>
      <c r="C85" s="77">
        <v>46</v>
      </c>
      <c r="D85" s="78">
        <v>23</v>
      </c>
      <c r="E85" s="78">
        <v>10</v>
      </c>
      <c r="F85" s="78">
        <v>4</v>
      </c>
      <c r="G85" s="79">
        <v>1</v>
      </c>
      <c r="H85" s="108"/>
      <c r="I85" s="42"/>
      <c r="J85" s="42"/>
      <c r="K85" s="42"/>
    </row>
    <row r="86" spans="2:11" ht="43.5" x14ac:dyDescent="0.35">
      <c r="B86" s="125" t="s">
        <v>226</v>
      </c>
      <c r="C86" s="80">
        <f>C83*C85</f>
        <v>0</v>
      </c>
      <c r="D86" s="80">
        <f>D83*D85</f>
        <v>0</v>
      </c>
      <c r="E86" s="80">
        <f>E83*E85</f>
        <v>0</v>
      </c>
      <c r="F86" s="80">
        <f>F83*F85</f>
        <v>0</v>
      </c>
      <c r="G86" s="80">
        <f>G83*G85</f>
        <v>0</v>
      </c>
      <c r="H86" s="108"/>
      <c r="I86" s="42"/>
      <c r="J86" s="42"/>
      <c r="K86" s="42"/>
    </row>
    <row r="87" spans="2:11" ht="43.5" x14ac:dyDescent="0.35">
      <c r="B87" s="127" t="s">
        <v>227</v>
      </c>
      <c r="C87" s="81">
        <f>C84*C85</f>
        <v>0</v>
      </c>
      <c r="D87" s="81">
        <f>D84*D85</f>
        <v>0</v>
      </c>
      <c r="E87" s="81">
        <f>E84*E85</f>
        <v>0</v>
      </c>
      <c r="F87" s="81">
        <f>F84*F85</f>
        <v>0</v>
      </c>
      <c r="G87" s="81">
        <f>G84*G85</f>
        <v>0</v>
      </c>
      <c r="H87" s="108"/>
      <c r="I87" s="42"/>
      <c r="J87" s="42"/>
      <c r="K87" s="42"/>
    </row>
    <row r="88" spans="2:11" ht="31" customHeight="1" x14ac:dyDescent="0.35">
      <c r="B88" s="188" t="s">
        <v>222</v>
      </c>
      <c r="C88" s="189"/>
      <c r="D88" s="189"/>
      <c r="E88" s="189"/>
      <c r="F88" s="189"/>
      <c r="G88" s="189"/>
      <c r="H88" s="190"/>
      <c r="I88" s="37"/>
      <c r="J88" s="37"/>
      <c r="K88" s="37"/>
    </row>
    <row r="89" spans="2:11" x14ac:dyDescent="0.35">
      <c r="B89" s="206" t="s">
        <v>198</v>
      </c>
      <c r="C89" s="207"/>
      <c r="D89" s="207"/>
      <c r="E89" s="207"/>
      <c r="F89" s="207"/>
      <c r="G89" s="207"/>
      <c r="H89" s="128">
        <f>SUM(C86:G86)</f>
        <v>0</v>
      </c>
      <c r="I89" s="49"/>
      <c r="J89" s="61"/>
      <c r="K89" s="61"/>
    </row>
    <row r="90" spans="2:11" x14ac:dyDescent="0.35">
      <c r="B90" s="208" t="s">
        <v>199</v>
      </c>
      <c r="C90" s="209"/>
      <c r="D90" s="209"/>
      <c r="E90" s="209"/>
      <c r="F90" s="209"/>
      <c r="G90" s="209"/>
      <c r="H90" s="128">
        <f>SUM(C87:G87)</f>
        <v>0</v>
      </c>
      <c r="I90" s="49"/>
      <c r="J90" s="61"/>
      <c r="K90" s="61"/>
    </row>
    <row r="91" spans="2:11" x14ac:dyDescent="0.35">
      <c r="B91" s="210" t="s">
        <v>200</v>
      </c>
      <c r="C91" s="211"/>
      <c r="D91" s="211"/>
      <c r="E91" s="211"/>
      <c r="F91" s="211"/>
      <c r="G91" s="211"/>
      <c r="H91" s="128">
        <f>SUM(H89:H90)</f>
        <v>0</v>
      </c>
      <c r="I91" s="49"/>
      <c r="J91" s="61"/>
      <c r="K91" s="61"/>
    </row>
    <row r="92" spans="2:11" ht="20.5" customHeight="1" x14ac:dyDescent="0.35">
      <c r="B92" s="42"/>
      <c r="C92" s="42"/>
      <c r="D92" s="42"/>
      <c r="E92" s="42"/>
      <c r="F92" s="42"/>
      <c r="G92" s="42"/>
      <c r="H92" s="42"/>
      <c r="I92" s="42"/>
      <c r="J92" s="42"/>
      <c r="K92" s="42"/>
    </row>
    <row r="93" spans="2:11" ht="18.5" x14ac:dyDescent="0.35">
      <c r="B93" s="212" t="s">
        <v>201</v>
      </c>
      <c r="C93" s="213"/>
      <c r="D93" s="213"/>
      <c r="E93" s="213"/>
      <c r="F93" s="214"/>
      <c r="G93" s="82"/>
      <c r="H93" s="82"/>
      <c r="I93" s="82"/>
      <c r="J93" s="42"/>
      <c r="K93" s="42"/>
    </row>
    <row r="94" spans="2:11" ht="32" customHeight="1" x14ac:dyDescent="0.35">
      <c r="B94" s="215" t="s">
        <v>265</v>
      </c>
      <c r="C94" s="216"/>
      <c r="D94" s="216"/>
      <c r="E94" s="83">
        <v>1840</v>
      </c>
      <c r="F94" s="129" t="s">
        <v>202</v>
      </c>
      <c r="G94" s="42"/>
      <c r="H94" s="42"/>
      <c r="I94" s="42"/>
      <c r="J94" s="42"/>
      <c r="K94" s="42"/>
    </row>
    <row r="95" spans="2:11" x14ac:dyDescent="0.35">
      <c r="B95" s="217" t="s">
        <v>203</v>
      </c>
      <c r="C95" s="218"/>
      <c r="D95" s="219"/>
      <c r="E95" s="84">
        <f>H89*100/E94</f>
        <v>0</v>
      </c>
      <c r="F95" s="130" t="s">
        <v>174</v>
      </c>
      <c r="G95" s="42"/>
      <c r="H95" s="42"/>
      <c r="I95" s="42"/>
      <c r="J95" s="42"/>
      <c r="K95" s="42"/>
    </row>
    <row r="96" spans="2:11" x14ac:dyDescent="0.35">
      <c r="B96" s="200" t="s">
        <v>204</v>
      </c>
      <c r="C96" s="201"/>
      <c r="D96" s="202"/>
      <c r="E96" s="85">
        <f>H90*100/E94</f>
        <v>0</v>
      </c>
      <c r="F96" s="130" t="s">
        <v>174</v>
      </c>
      <c r="G96" s="42"/>
      <c r="H96" s="42"/>
      <c r="I96" s="42"/>
      <c r="J96" s="42"/>
      <c r="K96" s="42"/>
    </row>
    <row r="97" spans="2:11" x14ac:dyDescent="0.35">
      <c r="B97" s="203" t="s">
        <v>205</v>
      </c>
      <c r="C97" s="204"/>
      <c r="D97" s="205"/>
      <c r="E97" s="85">
        <f>H91*100/E94</f>
        <v>0</v>
      </c>
      <c r="F97" s="131" t="s">
        <v>174</v>
      </c>
      <c r="G97" s="42"/>
      <c r="H97" s="42"/>
      <c r="I97" s="42"/>
      <c r="J97" s="42"/>
      <c r="K97" s="42"/>
    </row>
    <row r="98" spans="2:11" ht="25" customHeight="1" x14ac:dyDescent="0.35">
      <c r="B98" s="42"/>
      <c r="C98" s="42"/>
      <c r="D98" s="42"/>
      <c r="E98" s="42"/>
      <c r="F98" s="42"/>
      <c r="G98" s="42"/>
      <c r="H98" s="42"/>
      <c r="I98" s="42"/>
      <c r="J98" s="42"/>
      <c r="K98" s="42"/>
    </row>
    <row r="99" spans="2:11" ht="18.5" x14ac:dyDescent="0.35">
      <c r="B99" s="132" t="s">
        <v>206</v>
      </c>
      <c r="C99" s="133"/>
      <c r="D99" s="134"/>
      <c r="E99" s="86"/>
      <c r="F99" s="42"/>
      <c r="G99" s="42"/>
      <c r="H99" s="42"/>
      <c r="I99" s="42"/>
      <c r="J99" s="42"/>
      <c r="K99" s="42"/>
    </row>
    <row r="100" spans="2:11" ht="18.5" x14ac:dyDescent="0.35">
      <c r="B100" s="135"/>
      <c r="C100" s="87" t="s">
        <v>218</v>
      </c>
      <c r="D100" s="136"/>
      <c r="E100" s="42"/>
      <c r="H100" s="42"/>
      <c r="I100" s="42"/>
      <c r="J100" s="42"/>
      <c r="K100" s="42"/>
    </row>
    <row r="101" spans="2:11" ht="18" customHeight="1" x14ac:dyDescent="0.35">
      <c r="B101" s="137" t="s">
        <v>216</v>
      </c>
      <c r="C101" s="163">
        <v>0</v>
      </c>
      <c r="D101" s="139" t="s">
        <v>207</v>
      </c>
      <c r="E101" s="185" t="s">
        <v>217</v>
      </c>
      <c r="F101" s="186"/>
      <c r="G101" s="186"/>
      <c r="H101" s="186"/>
      <c r="I101" s="42"/>
      <c r="J101" s="42"/>
      <c r="K101" s="42"/>
    </row>
    <row r="102" spans="2:11" ht="18" customHeight="1" x14ac:dyDescent="0.35">
      <c r="B102" s="136" t="s">
        <v>208</v>
      </c>
      <c r="C102" s="162" t="str">
        <f>IFERROR(C101/H91,"n.a.")</f>
        <v>n.a.</v>
      </c>
      <c r="D102" s="140" t="s">
        <v>207</v>
      </c>
      <c r="E102" s="42"/>
      <c r="F102" s="42"/>
      <c r="H102" s="42"/>
      <c r="I102" s="42"/>
      <c r="J102" s="42"/>
      <c r="K102" s="42"/>
    </row>
    <row r="103" spans="2:11" ht="18.5" customHeight="1" x14ac:dyDescent="0.35">
      <c r="B103" s="138" t="s">
        <v>209</v>
      </c>
      <c r="C103" s="161" t="str">
        <f>IFERROR(C101/C12,"n.a.")</f>
        <v>n.a.</v>
      </c>
      <c r="D103" s="141" t="s">
        <v>207</v>
      </c>
      <c r="E103" s="42"/>
      <c r="F103" s="42"/>
      <c r="H103" s="42"/>
      <c r="I103" s="42"/>
      <c r="J103" s="42"/>
      <c r="K103" s="42"/>
    </row>
    <row r="104" spans="2:11" x14ac:dyDescent="0.35">
      <c r="B104" s="42"/>
      <c r="C104" s="42"/>
      <c r="D104" s="42"/>
      <c r="E104" s="42"/>
      <c r="F104" s="42"/>
      <c r="G104" s="42"/>
      <c r="H104" s="42"/>
      <c r="I104" s="42"/>
      <c r="J104" s="42"/>
      <c r="K104" s="42"/>
    </row>
  </sheetData>
  <sheetProtection algorithmName="SHA-512" hashValue="gwh0AiFRZIA8DXimMbsOaNL2b2eImlwti43wHynr7gHEj2oMTo49FST0niQlVCTGT5/8pbj7gsqiWjkJn57i8g==" saltValue="rqjWyF0B7tMp4w94tJK2aw==" spinCount="100000" sheet="1" selectLockedCells="1"/>
  <mergeCells count="28">
    <mergeCell ref="B27:B28"/>
    <mergeCell ref="C27:G27"/>
    <mergeCell ref="D2:H2"/>
    <mergeCell ref="B2:C2"/>
    <mergeCell ref="F12:H12"/>
    <mergeCell ref="B17:C17"/>
    <mergeCell ref="B26:H26"/>
    <mergeCell ref="B93:F93"/>
    <mergeCell ref="B94:D94"/>
    <mergeCell ref="B95:D95"/>
    <mergeCell ref="B62:B63"/>
    <mergeCell ref="B61:H61"/>
    <mergeCell ref="B1:C1"/>
    <mergeCell ref="D1:F1"/>
    <mergeCell ref="B4:C4"/>
    <mergeCell ref="G1:H1"/>
    <mergeCell ref="E101:H101"/>
    <mergeCell ref="B82:C82"/>
    <mergeCell ref="B88:H88"/>
    <mergeCell ref="B3:J3"/>
    <mergeCell ref="B5:H5"/>
    <mergeCell ref="B6:C6"/>
    <mergeCell ref="C62:G62"/>
    <mergeCell ref="B96:D96"/>
    <mergeCell ref="B97:D97"/>
    <mergeCell ref="B89:G89"/>
    <mergeCell ref="B90:G90"/>
    <mergeCell ref="B91:G91"/>
  </mergeCells>
  <dataValidations count="1">
    <dataValidation type="decimal" allowBlank="1" showInputMessage="1" showErrorMessage="1" sqref="C8:C15 C19:C21" xr:uid="{6302408B-6510-4D84-80C1-6B4F7A69F0FC}">
      <formula1>0</formula1>
      <formula2>1000</formula2>
    </dataValidation>
  </dataValidations>
  <pageMargins left="0.7" right="0.7" top="1.4025054466230937" bottom="0.78740157499999996" header="0.3" footer="0.3"/>
  <pageSetup paperSize="9" scale="79" orientation="portrait" r:id="rId1"/>
  <headerFooter>
    <oddFooter>&amp;R&amp;P</oddFooter>
  </headerFooter>
  <rowBreaks count="2" manualBreakCount="2">
    <brk id="49" min="1" max="7" man="1"/>
    <brk id="92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K203"/>
  <sheetViews>
    <sheetView showGridLines="0" showRowColHeaders="0" tabSelected="1" topLeftCell="B1" zoomScale="86" zoomScaleNormal="325" zoomScaleSheetLayoutView="80" zoomScalePageLayoutView="108" workbookViewId="0">
      <selection activeCell="C2" sqref="C2"/>
    </sheetView>
  </sheetViews>
  <sheetFormatPr baseColWidth="10" defaultColWidth="0" defaultRowHeight="13" zeroHeight="1" x14ac:dyDescent="0.3"/>
  <cols>
    <col min="1" max="1" width="8.796875" style="7" hidden="1" customWidth="1"/>
    <col min="2" max="2" width="2.796875" style="7" customWidth="1"/>
    <col min="3" max="3" width="45.59765625" style="7" customWidth="1"/>
    <col min="4" max="4" width="31.19921875" style="7" customWidth="1"/>
    <col min="5" max="5" width="4.69921875" style="7" customWidth="1"/>
    <col min="6" max="6" width="4.69921875" style="25" customWidth="1"/>
    <col min="7" max="8" width="4.69921875" style="7" customWidth="1"/>
    <col min="9" max="9" width="3.296875" style="7" customWidth="1"/>
    <col min="10" max="11" width="0" style="7" hidden="1" customWidth="1"/>
    <col min="12" max="16384" width="8.796875" style="7" hidden="1"/>
  </cols>
  <sheetData>
    <row r="1" spans="3:11" ht="47.5" customHeight="1" x14ac:dyDescent="0.3">
      <c r="C1" s="165" t="s">
        <v>287</v>
      </c>
      <c r="D1" s="158" t="s">
        <v>247</v>
      </c>
      <c r="E1" s="288" t="e" vm="2">
        <v>#VALUE!</v>
      </c>
      <c r="F1" s="288"/>
      <c r="G1" s="288"/>
      <c r="H1" s="289"/>
    </row>
    <row r="2" spans="3:11" ht="25" customHeight="1" x14ac:dyDescent="0.3">
      <c r="C2" s="159" t="s">
        <v>253</v>
      </c>
      <c r="D2" s="285" t="s">
        <v>254</v>
      </c>
      <c r="E2" s="286"/>
      <c r="F2" s="286"/>
      <c r="G2" s="286"/>
      <c r="H2" s="287"/>
    </row>
    <row r="3" spans="3:11" ht="35" customHeight="1" x14ac:dyDescent="0.3">
      <c r="C3" s="293" t="s">
        <v>271</v>
      </c>
      <c r="D3" s="293"/>
      <c r="E3" s="293"/>
      <c r="F3" s="293"/>
      <c r="G3" s="293"/>
      <c r="H3" s="293"/>
      <c r="I3" s="6"/>
    </row>
    <row r="4" spans="3:11" ht="52.5" customHeight="1" x14ac:dyDescent="0.3">
      <c r="C4" s="263" t="s">
        <v>1</v>
      </c>
      <c r="D4" s="264"/>
      <c r="E4" s="8" t="s">
        <v>16</v>
      </c>
      <c r="F4" s="8" t="s">
        <v>17</v>
      </c>
      <c r="G4" s="8" t="s">
        <v>18</v>
      </c>
      <c r="H4" s="8" t="s">
        <v>19</v>
      </c>
    </row>
    <row r="5" spans="3:11" s="9" customFormat="1" ht="30" customHeight="1" x14ac:dyDescent="0.3">
      <c r="C5" s="239" t="s">
        <v>276</v>
      </c>
      <c r="D5" s="240"/>
      <c r="E5" s="240"/>
      <c r="F5" s="240"/>
      <c r="G5" s="240"/>
      <c r="H5" s="241"/>
    </row>
    <row r="6" spans="3:11" ht="15" customHeight="1" x14ac:dyDescent="0.3">
      <c r="C6" s="242" t="s">
        <v>165</v>
      </c>
      <c r="D6" s="243"/>
      <c r="E6" s="26" t="s">
        <v>270</v>
      </c>
      <c r="F6" s="10">
        <v>8</v>
      </c>
      <c r="G6" s="244">
        <v>2</v>
      </c>
      <c r="H6" s="257">
        <f>Punkte!L2</f>
        <v>0</v>
      </c>
    </row>
    <row r="7" spans="3:11" ht="15" customHeight="1" x14ac:dyDescent="0.3">
      <c r="C7" s="247" t="s">
        <v>20</v>
      </c>
      <c r="D7" s="248"/>
      <c r="E7" s="27"/>
      <c r="F7" s="11">
        <v>6</v>
      </c>
      <c r="G7" s="245"/>
      <c r="H7" s="258"/>
    </row>
    <row r="8" spans="3:11" ht="15" customHeight="1" x14ac:dyDescent="0.3">
      <c r="C8" s="247" t="s">
        <v>166</v>
      </c>
      <c r="D8" s="248"/>
      <c r="E8" s="27"/>
      <c r="F8" s="11">
        <v>5</v>
      </c>
      <c r="G8" s="245"/>
      <c r="H8" s="258"/>
    </row>
    <row r="9" spans="3:11" ht="15" customHeight="1" x14ac:dyDescent="0.3">
      <c r="C9" s="247" t="s">
        <v>21</v>
      </c>
      <c r="D9" s="248"/>
      <c r="E9" s="27"/>
      <c r="F9" s="11">
        <v>4</v>
      </c>
      <c r="G9" s="245"/>
      <c r="H9" s="258"/>
    </row>
    <row r="10" spans="3:11" ht="15" customHeight="1" x14ac:dyDescent="0.3">
      <c r="C10" s="247" t="s">
        <v>167</v>
      </c>
      <c r="D10" s="248"/>
      <c r="E10" s="27"/>
      <c r="F10" s="11">
        <v>2</v>
      </c>
      <c r="G10" s="245"/>
      <c r="H10" s="258"/>
      <c r="K10" s="12"/>
    </row>
    <row r="11" spans="3:11" ht="15" customHeight="1" x14ac:dyDescent="0.3">
      <c r="C11" s="249" t="s">
        <v>244</v>
      </c>
      <c r="D11" s="250"/>
      <c r="E11" s="27"/>
      <c r="F11" s="11">
        <v>0</v>
      </c>
      <c r="G11" s="245"/>
      <c r="H11" s="258"/>
    </row>
    <row r="12" spans="3:11" s="9" customFormat="1" ht="30" customHeight="1" x14ac:dyDescent="0.3">
      <c r="C12" s="239" t="s">
        <v>277</v>
      </c>
      <c r="D12" s="240"/>
      <c r="E12" s="240"/>
      <c r="F12" s="240"/>
      <c r="G12" s="240"/>
      <c r="H12" s="241"/>
    </row>
    <row r="13" spans="3:11" ht="15" customHeight="1" x14ac:dyDescent="0.3">
      <c r="C13" s="242" t="s">
        <v>48</v>
      </c>
      <c r="D13" s="243"/>
      <c r="E13" s="26"/>
      <c r="F13" s="10">
        <v>8</v>
      </c>
      <c r="G13" s="244">
        <v>3</v>
      </c>
      <c r="H13" s="257">
        <f>Punkte!L3</f>
        <v>0</v>
      </c>
    </row>
    <row r="14" spans="3:11" ht="15" customHeight="1" x14ac:dyDescent="0.3">
      <c r="C14" s="247" t="s">
        <v>162</v>
      </c>
      <c r="D14" s="248"/>
      <c r="E14" s="27"/>
      <c r="F14" s="11">
        <v>6</v>
      </c>
      <c r="G14" s="245"/>
      <c r="H14" s="258"/>
    </row>
    <row r="15" spans="3:11" ht="15" customHeight="1" x14ac:dyDescent="0.3">
      <c r="C15" s="247" t="s">
        <v>49</v>
      </c>
      <c r="D15" s="248"/>
      <c r="E15" s="27"/>
      <c r="F15" s="11">
        <v>4</v>
      </c>
      <c r="G15" s="245"/>
      <c r="H15" s="258"/>
    </row>
    <row r="16" spans="3:11" ht="15" customHeight="1" x14ac:dyDescent="0.3">
      <c r="C16" s="247" t="s">
        <v>163</v>
      </c>
      <c r="D16" s="248"/>
      <c r="E16" s="27"/>
      <c r="F16" s="11">
        <v>3</v>
      </c>
      <c r="G16" s="245"/>
      <c r="H16" s="258"/>
    </row>
    <row r="17" spans="3:8" ht="15" customHeight="1" x14ac:dyDescent="0.3">
      <c r="C17" s="247" t="s">
        <v>50</v>
      </c>
      <c r="D17" s="248"/>
      <c r="E17" s="27"/>
      <c r="F17" s="11">
        <v>2</v>
      </c>
      <c r="G17" s="245"/>
      <c r="H17" s="258"/>
    </row>
    <row r="18" spans="3:8" ht="15" customHeight="1" x14ac:dyDescent="0.3">
      <c r="C18" s="247" t="s">
        <v>164</v>
      </c>
      <c r="D18" s="248"/>
      <c r="E18" s="27"/>
      <c r="F18" s="11">
        <v>1</v>
      </c>
      <c r="G18" s="245"/>
      <c r="H18" s="258"/>
    </row>
    <row r="19" spans="3:8" ht="15" customHeight="1" x14ac:dyDescent="0.3">
      <c r="C19" s="249" t="s">
        <v>243</v>
      </c>
      <c r="D19" s="250"/>
      <c r="E19" s="28"/>
      <c r="F19" s="13">
        <v>0</v>
      </c>
      <c r="G19" s="246"/>
      <c r="H19" s="259"/>
    </row>
    <row r="20" spans="3:8" s="9" customFormat="1" ht="30" customHeight="1" x14ac:dyDescent="0.3">
      <c r="C20" s="279" t="s">
        <v>278</v>
      </c>
      <c r="D20" s="240"/>
      <c r="E20" s="240"/>
      <c r="F20" s="240"/>
      <c r="G20" s="240"/>
      <c r="H20" s="241"/>
    </row>
    <row r="21" spans="3:8" ht="15" customHeight="1" x14ac:dyDescent="0.3">
      <c r="C21" s="242" t="s">
        <v>48</v>
      </c>
      <c r="D21" s="243"/>
      <c r="E21" s="26"/>
      <c r="F21" s="10">
        <v>8</v>
      </c>
      <c r="G21" s="244">
        <v>3</v>
      </c>
      <c r="H21" s="257">
        <f>Punkte!L4</f>
        <v>0</v>
      </c>
    </row>
    <row r="22" spans="3:8" ht="15" customHeight="1" x14ac:dyDescent="0.3">
      <c r="C22" s="247" t="s">
        <v>162</v>
      </c>
      <c r="D22" s="248"/>
      <c r="E22" s="27"/>
      <c r="F22" s="11">
        <v>6</v>
      </c>
      <c r="G22" s="245"/>
      <c r="H22" s="258"/>
    </row>
    <row r="23" spans="3:8" ht="15" customHeight="1" x14ac:dyDescent="0.3">
      <c r="C23" s="247" t="s">
        <v>49</v>
      </c>
      <c r="D23" s="248"/>
      <c r="E23" s="27"/>
      <c r="F23" s="11">
        <v>4</v>
      </c>
      <c r="G23" s="245"/>
      <c r="H23" s="258"/>
    </row>
    <row r="24" spans="3:8" ht="15" customHeight="1" x14ac:dyDescent="0.3">
      <c r="C24" s="247" t="s">
        <v>163</v>
      </c>
      <c r="D24" s="248"/>
      <c r="E24" s="27"/>
      <c r="F24" s="25">
        <v>3</v>
      </c>
      <c r="G24" s="245"/>
      <c r="H24" s="258"/>
    </row>
    <row r="25" spans="3:8" ht="15" customHeight="1" x14ac:dyDescent="0.3">
      <c r="C25" s="247" t="s">
        <v>50</v>
      </c>
      <c r="D25" s="248"/>
      <c r="E25" s="27"/>
      <c r="F25" s="11">
        <v>2</v>
      </c>
      <c r="G25" s="245"/>
      <c r="H25" s="258"/>
    </row>
    <row r="26" spans="3:8" ht="15" customHeight="1" x14ac:dyDescent="0.3">
      <c r="C26" s="247" t="s">
        <v>164</v>
      </c>
      <c r="D26" s="248"/>
      <c r="E26" s="27"/>
      <c r="F26" s="11">
        <v>1</v>
      </c>
      <c r="G26" s="245"/>
      <c r="H26" s="258"/>
    </row>
    <row r="27" spans="3:8" ht="15" customHeight="1" x14ac:dyDescent="0.3">
      <c r="C27" s="249" t="s">
        <v>243</v>
      </c>
      <c r="D27" s="250"/>
      <c r="E27" s="28"/>
      <c r="F27" s="13">
        <v>0</v>
      </c>
      <c r="G27" s="246"/>
      <c r="H27" s="259"/>
    </row>
    <row r="28" spans="3:8" s="9" customFormat="1" ht="30" customHeight="1" x14ac:dyDescent="0.3">
      <c r="C28" s="239" t="s">
        <v>273</v>
      </c>
      <c r="D28" s="240"/>
      <c r="E28" s="240"/>
      <c r="F28" s="240"/>
      <c r="G28" s="240"/>
      <c r="H28" s="241"/>
    </row>
    <row r="29" spans="3:8" ht="27" customHeight="1" x14ac:dyDescent="0.3">
      <c r="C29" s="242" t="s">
        <v>274</v>
      </c>
      <c r="D29" s="243"/>
      <c r="E29" s="26"/>
      <c r="F29" s="10">
        <v>6</v>
      </c>
      <c r="G29" s="244">
        <v>3</v>
      </c>
      <c r="H29" s="257">
        <f>Punkte!L5</f>
        <v>3</v>
      </c>
    </row>
    <row r="30" spans="3:8" ht="27.5" customHeight="1" x14ac:dyDescent="0.3">
      <c r="C30" s="247" t="s">
        <v>275</v>
      </c>
      <c r="D30" s="248"/>
      <c r="E30" s="27"/>
      <c r="F30" s="11">
        <v>3</v>
      </c>
      <c r="G30" s="245"/>
      <c r="H30" s="258"/>
    </row>
    <row r="31" spans="3:8" ht="15" customHeight="1" x14ac:dyDescent="0.3">
      <c r="C31" s="249" t="s">
        <v>279</v>
      </c>
      <c r="D31" s="250"/>
      <c r="E31" s="28"/>
      <c r="F31" s="13">
        <v>1</v>
      </c>
      <c r="G31" s="246"/>
      <c r="H31" s="259"/>
    </row>
    <row r="32" spans="3:8" ht="16.5" customHeight="1" thickBot="1" x14ac:dyDescent="0.35">
      <c r="C32" s="14"/>
      <c r="D32" s="255" t="s">
        <v>22</v>
      </c>
      <c r="E32" s="256"/>
      <c r="F32" s="256"/>
      <c r="G32" s="256"/>
      <c r="H32" s="15">
        <f>H6+H13+H21+H29</f>
        <v>3</v>
      </c>
    </row>
    <row r="33" spans="3:8" ht="52.5" customHeight="1" thickTop="1" x14ac:dyDescent="0.3">
      <c r="C33" s="283" t="s">
        <v>2</v>
      </c>
      <c r="D33" s="284"/>
      <c r="E33" s="8" t="s">
        <v>16</v>
      </c>
      <c r="F33" s="8" t="s">
        <v>17</v>
      </c>
      <c r="G33" s="8" t="s">
        <v>18</v>
      </c>
      <c r="H33" s="8" t="s">
        <v>19</v>
      </c>
    </row>
    <row r="34" spans="3:8" s="9" customFormat="1" ht="30" customHeight="1" x14ac:dyDescent="0.3">
      <c r="C34" s="260" t="s">
        <v>56</v>
      </c>
      <c r="D34" s="240"/>
      <c r="E34" s="240"/>
      <c r="F34" s="240"/>
      <c r="G34" s="240"/>
      <c r="H34" s="241"/>
    </row>
    <row r="35" spans="3:8" ht="15" customHeight="1" x14ac:dyDescent="0.3">
      <c r="C35" s="242" t="s">
        <v>23</v>
      </c>
      <c r="D35" s="243"/>
      <c r="E35" s="26"/>
      <c r="F35" s="10">
        <v>2</v>
      </c>
      <c r="G35" s="244">
        <v>2</v>
      </c>
      <c r="H35" s="257">
        <f>Punkte!L7</f>
        <v>0</v>
      </c>
    </row>
    <row r="36" spans="3:8" ht="15" customHeight="1" x14ac:dyDescent="0.3">
      <c r="C36" s="247" t="s">
        <v>24</v>
      </c>
      <c r="D36" s="248"/>
      <c r="E36" s="27"/>
      <c r="F36" s="11">
        <v>0</v>
      </c>
      <c r="G36" s="245"/>
      <c r="H36" s="258"/>
    </row>
    <row r="37" spans="3:8" ht="15" customHeight="1" x14ac:dyDescent="0.3">
      <c r="C37" s="249" t="s">
        <v>242</v>
      </c>
      <c r="D37" s="250"/>
      <c r="E37" s="28"/>
      <c r="F37" s="13">
        <v>0</v>
      </c>
      <c r="G37" s="246"/>
      <c r="H37" s="259"/>
    </row>
    <row r="38" spans="3:8" s="9" customFormat="1" ht="30" customHeight="1" x14ac:dyDescent="0.3">
      <c r="C38" s="239" t="s">
        <v>57</v>
      </c>
      <c r="D38" s="240"/>
      <c r="E38" s="240"/>
      <c r="F38" s="240"/>
      <c r="G38" s="240"/>
      <c r="H38" s="241"/>
    </row>
    <row r="39" spans="3:8" ht="15" customHeight="1" x14ac:dyDescent="0.3">
      <c r="C39" s="242" t="s">
        <v>25</v>
      </c>
      <c r="D39" s="243"/>
      <c r="E39" s="26"/>
      <c r="F39" s="10">
        <v>2</v>
      </c>
      <c r="G39" s="244">
        <v>2</v>
      </c>
      <c r="H39" s="257">
        <f>Punkte!L8</f>
        <v>0</v>
      </c>
    </row>
    <row r="40" spans="3:8" ht="15" customHeight="1" x14ac:dyDescent="0.3">
      <c r="C40" s="249" t="s">
        <v>26</v>
      </c>
      <c r="D40" s="250"/>
      <c r="E40" s="28"/>
      <c r="F40" s="13">
        <v>0</v>
      </c>
      <c r="G40" s="246"/>
      <c r="H40" s="259"/>
    </row>
    <row r="41" spans="3:8" s="9" customFormat="1" ht="30" customHeight="1" x14ac:dyDescent="0.3">
      <c r="C41" s="279" t="s">
        <v>248</v>
      </c>
      <c r="D41" s="240"/>
      <c r="E41" s="240"/>
      <c r="F41" s="240"/>
      <c r="G41" s="240"/>
      <c r="H41" s="241"/>
    </row>
    <row r="42" spans="3:8" ht="15" customHeight="1" x14ac:dyDescent="0.3">
      <c r="C42" s="242" t="s">
        <v>27</v>
      </c>
      <c r="D42" s="243"/>
      <c r="E42" s="26"/>
      <c r="F42" s="10">
        <v>2</v>
      </c>
      <c r="G42" s="244">
        <v>1</v>
      </c>
      <c r="H42" s="257">
        <f>Punkte!L9</f>
        <v>0</v>
      </c>
    </row>
    <row r="43" spans="3:8" ht="15" customHeight="1" x14ac:dyDescent="0.3">
      <c r="C43" s="247" t="s">
        <v>28</v>
      </c>
      <c r="D43" s="248"/>
      <c r="E43" s="27"/>
      <c r="F43" s="11">
        <v>1</v>
      </c>
      <c r="G43" s="245"/>
      <c r="H43" s="258"/>
    </row>
    <row r="44" spans="3:8" ht="15" customHeight="1" x14ac:dyDescent="0.3">
      <c r="C44" s="249" t="s">
        <v>29</v>
      </c>
      <c r="D44" s="250"/>
      <c r="E44" s="28"/>
      <c r="F44" s="13">
        <v>0</v>
      </c>
      <c r="G44" s="246"/>
      <c r="H44" s="259"/>
    </row>
    <row r="45" spans="3:8" s="9" customFormat="1" ht="30" customHeight="1" x14ac:dyDescent="0.3">
      <c r="C45" s="239" t="s">
        <v>223</v>
      </c>
      <c r="D45" s="240"/>
      <c r="E45" s="240"/>
      <c r="F45" s="240"/>
      <c r="G45" s="240"/>
      <c r="H45" s="241"/>
    </row>
    <row r="46" spans="3:8" ht="15" customHeight="1" x14ac:dyDescent="0.3">
      <c r="C46" s="242" t="s">
        <v>30</v>
      </c>
      <c r="D46" s="243"/>
      <c r="E46" s="26"/>
      <c r="F46" s="10">
        <v>2</v>
      </c>
      <c r="G46" s="244">
        <v>2</v>
      </c>
      <c r="H46" s="257">
        <f>Punkte!L10</f>
        <v>0</v>
      </c>
    </row>
    <row r="47" spans="3:8" ht="15" customHeight="1" x14ac:dyDescent="0.3">
      <c r="C47" s="249" t="s">
        <v>31</v>
      </c>
      <c r="D47" s="250"/>
      <c r="E47" s="28"/>
      <c r="F47" s="13">
        <v>0</v>
      </c>
      <c r="G47" s="246"/>
      <c r="H47" s="259"/>
    </row>
    <row r="48" spans="3:8" s="9" customFormat="1" ht="30" customHeight="1" x14ac:dyDescent="0.3">
      <c r="C48" s="260" t="s">
        <v>58</v>
      </c>
      <c r="D48" s="240"/>
      <c r="E48" s="240"/>
      <c r="F48" s="240"/>
      <c r="G48" s="240"/>
      <c r="H48" s="241"/>
    </row>
    <row r="49" spans="3:8" ht="15" customHeight="1" x14ac:dyDescent="0.3">
      <c r="C49" s="242" t="s">
        <v>32</v>
      </c>
      <c r="D49" s="243"/>
      <c r="E49" s="26"/>
      <c r="F49" s="10">
        <v>2</v>
      </c>
      <c r="G49" s="244">
        <v>2</v>
      </c>
      <c r="H49" s="257">
        <f>Punkte!L11</f>
        <v>0</v>
      </c>
    </row>
    <row r="50" spans="3:8" ht="15" customHeight="1" x14ac:dyDescent="0.3">
      <c r="C50" s="247" t="s">
        <v>33</v>
      </c>
      <c r="D50" s="248"/>
      <c r="E50" s="27"/>
      <c r="F50" s="11">
        <v>1</v>
      </c>
      <c r="G50" s="245"/>
      <c r="H50" s="258"/>
    </row>
    <row r="51" spans="3:8" ht="15" customHeight="1" x14ac:dyDescent="0.3">
      <c r="C51" s="249" t="s">
        <v>241</v>
      </c>
      <c r="D51" s="250"/>
      <c r="E51" s="28"/>
      <c r="F51" s="13">
        <v>0</v>
      </c>
      <c r="G51" s="246"/>
      <c r="H51" s="259"/>
    </row>
    <row r="52" spans="3:8" s="9" customFormat="1" ht="30" customHeight="1" x14ac:dyDescent="0.3">
      <c r="C52" s="260" t="s">
        <v>59</v>
      </c>
      <c r="D52" s="240"/>
      <c r="E52" s="240"/>
      <c r="F52" s="240"/>
      <c r="G52" s="240"/>
      <c r="H52" s="241"/>
    </row>
    <row r="53" spans="3:8" ht="15" customHeight="1" x14ac:dyDescent="0.3">
      <c r="C53" s="242" t="s">
        <v>34</v>
      </c>
      <c r="D53" s="243"/>
      <c r="E53" s="26"/>
      <c r="F53" s="10">
        <v>3</v>
      </c>
      <c r="G53" s="244">
        <v>1</v>
      </c>
      <c r="H53" s="257">
        <f>Punkte!L12</f>
        <v>0</v>
      </c>
    </row>
    <row r="54" spans="3:8" ht="15" customHeight="1" x14ac:dyDescent="0.3">
      <c r="C54" s="247" t="s">
        <v>35</v>
      </c>
      <c r="D54" s="248"/>
      <c r="E54" s="27"/>
      <c r="F54" s="11">
        <v>2</v>
      </c>
      <c r="G54" s="245"/>
      <c r="H54" s="258"/>
    </row>
    <row r="55" spans="3:8" ht="15" customHeight="1" x14ac:dyDescent="0.3">
      <c r="C55" s="249" t="s">
        <v>36</v>
      </c>
      <c r="D55" s="250"/>
      <c r="E55" s="28"/>
      <c r="F55" s="13">
        <v>0</v>
      </c>
      <c r="G55" s="246"/>
      <c r="H55" s="259"/>
    </row>
    <row r="56" spans="3:8" s="9" customFormat="1" ht="30" customHeight="1" x14ac:dyDescent="0.3">
      <c r="C56" s="260" t="s">
        <v>60</v>
      </c>
      <c r="D56" s="240"/>
      <c r="E56" s="240"/>
      <c r="F56" s="240"/>
      <c r="G56" s="240"/>
      <c r="H56" s="241"/>
    </row>
    <row r="57" spans="3:8" ht="15" customHeight="1" x14ac:dyDescent="0.3">
      <c r="C57" s="242" t="s">
        <v>37</v>
      </c>
      <c r="D57" s="243"/>
      <c r="E57" s="26"/>
      <c r="F57" s="10">
        <v>3</v>
      </c>
      <c r="G57" s="244">
        <v>2</v>
      </c>
      <c r="H57" s="257">
        <f>Punkte!L13</f>
        <v>0</v>
      </c>
    </row>
    <row r="58" spans="3:8" ht="15" customHeight="1" x14ac:dyDescent="0.3">
      <c r="C58" s="247" t="s">
        <v>38</v>
      </c>
      <c r="D58" s="248"/>
      <c r="E58" s="27"/>
      <c r="F58" s="11">
        <v>2</v>
      </c>
      <c r="G58" s="245"/>
      <c r="H58" s="258"/>
    </row>
    <row r="59" spans="3:8" ht="15" customHeight="1" x14ac:dyDescent="0.3">
      <c r="C59" s="249" t="s">
        <v>39</v>
      </c>
      <c r="D59" s="250"/>
      <c r="E59" s="28"/>
      <c r="F59" s="13">
        <v>0</v>
      </c>
      <c r="G59" s="246"/>
      <c r="H59" s="259"/>
    </row>
    <row r="60" spans="3:8" s="9" customFormat="1" ht="30" customHeight="1" x14ac:dyDescent="0.3">
      <c r="C60" s="260" t="s">
        <v>61</v>
      </c>
      <c r="D60" s="240"/>
      <c r="E60" s="240"/>
      <c r="F60" s="240"/>
      <c r="G60" s="240"/>
      <c r="H60" s="241"/>
    </row>
    <row r="61" spans="3:8" ht="15" customHeight="1" x14ac:dyDescent="0.3">
      <c r="C61" s="242" t="s">
        <v>40</v>
      </c>
      <c r="D61" s="243"/>
      <c r="E61" s="26"/>
      <c r="F61" s="10">
        <v>3</v>
      </c>
      <c r="G61" s="244">
        <v>1</v>
      </c>
      <c r="H61" s="257">
        <f>Punkte!L14</f>
        <v>0</v>
      </c>
    </row>
    <row r="62" spans="3:8" ht="15.5" customHeight="1" x14ac:dyDescent="0.3">
      <c r="C62" s="247" t="s">
        <v>240</v>
      </c>
      <c r="D62" s="248"/>
      <c r="E62" s="27"/>
      <c r="F62" s="11">
        <v>2</v>
      </c>
      <c r="G62" s="245"/>
      <c r="H62" s="258"/>
    </row>
    <row r="63" spans="3:8" ht="15" customHeight="1" x14ac:dyDescent="0.3">
      <c r="C63" s="249" t="s">
        <v>41</v>
      </c>
      <c r="D63" s="250"/>
      <c r="E63" s="28"/>
      <c r="F63" s="13">
        <v>0</v>
      </c>
      <c r="G63" s="246"/>
      <c r="H63" s="259"/>
    </row>
    <row r="64" spans="3:8" ht="16.5" customHeight="1" thickBot="1" x14ac:dyDescent="0.35">
      <c r="C64" s="14"/>
      <c r="D64" s="255" t="s">
        <v>42</v>
      </c>
      <c r="E64" s="256"/>
      <c r="F64" s="256"/>
      <c r="G64" s="256"/>
      <c r="H64" s="15">
        <f>H35+H39+H42+H46+H49+H53+H57+H61</f>
        <v>0</v>
      </c>
    </row>
    <row r="65" spans="3:8" ht="52.5" customHeight="1" thickTop="1" x14ac:dyDescent="0.3">
      <c r="C65" s="263" t="s">
        <v>3</v>
      </c>
      <c r="D65" s="264"/>
      <c r="E65" s="8" t="s">
        <v>16</v>
      </c>
      <c r="F65" s="8" t="s">
        <v>17</v>
      </c>
      <c r="G65" s="8" t="s">
        <v>18</v>
      </c>
      <c r="H65" s="8" t="s">
        <v>19</v>
      </c>
    </row>
    <row r="66" spans="3:8" s="9" customFormat="1" ht="30" customHeight="1" x14ac:dyDescent="0.3">
      <c r="C66" s="279" t="s">
        <v>281</v>
      </c>
      <c r="D66" s="240"/>
      <c r="E66" s="240"/>
      <c r="F66" s="240"/>
      <c r="G66" s="240"/>
      <c r="H66" s="241"/>
    </row>
    <row r="67" spans="3:8" ht="15" customHeight="1" x14ac:dyDescent="0.3">
      <c r="C67" s="242" t="s">
        <v>239</v>
      </c>
      <c r="D67" s="243"/>
      <c r="E67" s="26"/>
      <c r="F67" s="10">
        <v>5</v>
      </c>
      <c r="G67" s="267">
        <v>3</v>
      </c>
      <c r="H67" s="257">
        <f>Punkte!L16</f>
        <v>0</v>
      </c>
    </row>
    <row r="68" spans="3:8" ht="15" customHeight="1" x14ac:dyDescent="0.3">
      <c r="C68" s="247" t="s">
        <v>210</v>
      </c>
      <c r="D68" s="248"/>
      <c r="E68" s="27"/>
      <c r="F68" s="11">
        <v>4</v>
      </c>
      <c r="G68" s="268"/>
      <c r="H68" s="258"/>
    </row>
    <row r="69" spans="3:8" ht="15" customHeight="1" x14ac:dyDescent="0.3">
      <c r="C69" s="247" t="s">
        <v>211</v>
      </c>
      <c r="D69" s="248"/>
      <c r="E69" s="27"/>
      <c r="F69" s="11">
        <v>2</v>
      </c>
      <c r="G69" s="268"/>
      <c r="H69" s="258"/>
    </row>
    <row r="70" spans="3:8" ht="15" customHeight="1" x14ac:dyDescent="0.3">
      <c r="C70" s="247" t="s">
        <v>212</v>
      </c>
      <c r="D70" s="248"/>
      <c r="E70" s="27"/>
      <c r="F70" s="11">
        <v>1</v>
      </c>
      <c r="G70" s="268"/>
      <c r="H70" s="258"/>
    </row>
    <row r="71" spans="3:8" ht="15" customHeight="1" x14ac:dyDescent="0.3">
      <c r="C71" s="247" t="s">
        <v>252</v>
      </c>
      <c r="D71" s="248"/>
      <c r="E71" s="27"/>
      <c r="F71" s="11">
        <v>0</v>
      </c>
      <c r="G71" s="268"/>
      <c r="H71" s="258"/>
    </row>
    <row r="72" spans="3:8" s="9" customFormat="1" ht="30" customHeight="1" x14ac:dyDescent="0.3">
      <c r="C72" s="280" t="s">
        <v>285</v>
      </c>
      <c r="D72" s="281"/>
      <c r="E72" s="281"/>
      <c r="F72" s="281"/>
      <c r="G72" s="281"/>
      <c r="H72" s="282"/>
    </row>
    <row r="73" spans="3:8" ht="15" customHeight="1" x14ac:dyDescent="0.3">
      <c r="C73" s="242" t="s">
        <v>239</v>
      </c>
      <c r="D73" s="243"/>
      <c r="E73" s="27"/>
      <c r="F73" s="10">
        <v>5</v>
      </c>
      <c r="G73" s="267">
        <v>3</v>
      </c>
      <c r="H73" s="257">
        <f>Punkte!L17</f>
        <v>0</v>
      </c>
    </row>
    <row r="74" spans="3:8" ht="15" customHeight="1" x14ac:dyDescent="0.3">
      <c r="C74" s="247" t="s">
        <v>210</v>
      </c>
      <c r="D74" s="248"/>
      <c r="E74" s="27"/>
      <c r="F74" s="11">
        <v>4</v>
      </c>
      <c r="G74" s="268"/>
      <c r="H74" s="258"/>
    </row>
    <row r="75" spans="3:8" ht="15" customHeight="1" x14ac:dyDescent="0.3">
      <c r="C75" s="247" t="s">
        <v>211</v>
      </c>
      <c r="D75" s="248"/>
      <c r="E75" s="27"/>
      <c r="F75" s="11">
        <v>2</v>
      </c>
      <c r="G75" s="268"/>
      <c r="H75" s="258"/>
    </row>
    <row r="76" spans="3:8" ht="15" customHeight="1" x14ac:dyDescent="0.3">
      <c r="C76" s="247" t="s">
        <v>212</v>
      </c>
      <c r="D76" s="248"/>
      <c r="E76" s="27"/>
      <c r="F76" s="11">
        <v>0</v>
      </c>
      <c r="G76" s="268"/>
      <c r="H76" s="258"/>
    </row>
    <row r="77" spans="3:8" ht="15" customHeight="1" x14ac:dyDescent="0.3">
      <c r="C77" s="249" t="s">
        <v>252</v>
      </c>
      <c r="D77" s="250"/>
      <c r="E77" s="27"/>
      <c r="F77" s="13">
        <v>0</v>
      </c>
      <c r="G77" s="269"/>
      <c r="H77" s="259"/>
    </row>
    <row r="78" spans="3:8" s="9" customFormat="1" ht="52.5" customHeight="1" x14ac:dyDescent="0.3">
      <c r="C78" s="239" t="s">
        <v>280</v>
      </c>
      <c r="D78" s="240"/>
      <c r="E78" s="240"/>
      <c r="F78" s="240"/>
      <c r="G78" s="240"/>
      <c r="H78" s="241"/>
    </row>
    <row r="79" spans="3:8" ht="15" customHeight="1" x14ac:dyDescent="0.3">
      <c r="C79" s="242" t="s">
        <v>62</v>
      </c>
      <c r="D79" s="243"/>
      <c r="E79" s="26"/>
      <c r="F79" s="10">
        <v>2</v>
      </c>
      <c r="G79" s="244">
        <v>3</v>
      </c>
      <c r="H79" s="257">
        <f>Punkte!L18</f>
        <v>0</v>
      </c>
    </row>
    <row r="80" spans="3:8" ht="15" customHeight="1" x14ac:dyDescent="0.3">
      <c r="C80" s="247" t="s">
        <v>63</v>
      </c>
      <c r="D80" s="248"/>
      <c r="E80" s="27"/>
      <c r="F80" s="11">
        <v>1</v>
      </c>
      <c r="G80" s="245"/>
      <c r="H80" s="258"/>
    </row>
    <row r="81" spans="3:8" ht="15" customHeight="1" x14ac:dyDescent="0.3">
      <c r="C81" s="249" t="s">
        <v>238</v>
      </c>
      <c r="D81" s="250"/>
      <c r="E81" s="27"/>
      <c r="F81" s="13">
        <v>0</v>
      </c>
      <c r="G81" s="246"/>
      <c r="H81" s="259"/>
    </row>
    <row r="82" spans="3:8" s="9" customFormat="1" ht="30" customHeight="1" x14ac:dyDescent="0.3">
      <c r="C82" s="260" t="s">
        <v>64</v>
      </c>
      <c r="D82" s="240"/>
      <c r="E82" s="240"/>
      <c r="F82" s="240"/>
      <c r="G82" s="240"/>
      <c r="H82" s="241"/>
    </row>
    <row r="83" spans="3:8" ht="31" customHeight="1" x14ac:dyDescent="0.3">
      <c r="C83" s="242" t="s">
        <v>15</v>
      </c>
      <c r="D83" s="243"/>
      <c r="E83" s="27"/>
      <c r="F83" s="10">
        <v>6</v>
      </c>
      <c r="G83" s="267">
        <v>3</v>
      </c>
      <c r="H83" s="257">
        <f>Punkte!L19</f>
        <v>0</v>
      </c>
    </row>
    <row r="84" spans="3:8" ht="30" customHeight="1" x14ac:dyDescent="0.3">
      <c r="C84" s="247" t="s">
        <v>13</v>
      </c>
      <c r="D84" s="248"/>
      <c r="E84" s="27"/>
      <c r="F84" s="11">
        <v>6</v>
      </c>
      <c r="G84" s="268"/>
      <c r="H84" s="258"/>
    </row>
    <row r="85" spans="3:8" ht="30" customHeight="1" x14ac:dyDescent="0.3">
      <c r="C85" s="247" t="s">
        <v>65</v>
      </c>
      <c r="D85" s="248"/>
      <c r="E85" s="27"/>
      <c r="F85" s="11">
        <v>4</v>
      </c>
      <c r="G85" s="268"/>
      <c r="H85" s="258"/>
    </row>
    <row r="86" spans="3:8" ht="15" customHeight="1" x14ac:dyDescent="0.3">
      <c r="C86" s="247" t="s">
        <v>66</v>
      </c>
      <c r="D86" s="248"/>
      <c r="E86" s="27"/>
      <c r="F86" s="11">
        <v>3</v>
      </c>
      <c r="G86" s="268"/>
      <c r="H86" s="258"/>
    </row>
    <row r="87" spans="3:8" ht="15" customHeight="1" x14ac:dyDescent="0.3">
      <c r="C87" s="249" t="s">
        <v>67</v>
      </c>
      <c r="D87" s="250"/>
      <c r="E87" s="27"/>
      <c r="F87" s="13">
        <v>0</v>
      </c>
      <c r="G87" s="269"/>
      <c r="H87" s="259"/>
    </row>
    <row r="88" spans="3:8" s="9" customFormat="1" ht="30" customHeight="1" x14ac:dyDescent="0.3">
      <c r="C88" s="279" t="s">
        <v>286</v>
      </c>
      <c r="D88" s="240"/>
      <c r="E88" s="240"/>
      <c r="F88" s="240"/>
      <c r="G88" s="240"/>
      <c r="H88" s="241"/>
    </row>
    <row r="89" spans="3:8" ht="15" customHeight="1" x14ac:dyDescent="0.3">
      <c r="C89" s="242" t="s">
        <v>68</v>
      </c>
      <c r="D89" s="243"/>
      <c r="E89" s="26"/>
      <c r="F89" s="10">
        <v>2</v>
      </c>
      <c r="G89" s="244">
        <v>2</v>
      </c>
      <c r="H89" s="257">
        <f>Punkte!L20</f>
        <v>0</v>
      </c>
    </row>
    <row r="90" spans="3:8" ht="15" customHeight="1" x14ac:dyDescent="0.3">
      <c r="C90" s="247" t="s">
        <v>69</v>
      </c>
      <c r="D90" s="248"/>
      <c r="E90" s="27"/>
      <c r="F90" s="11">
        <v>1</v>
      </c>
      <c r="G90" s="245"/>
      <c r="H90" s="258"/>
    </row>
    <row r="91" spans="3:8" ht="15" customHeight="1" x14ac:dyDescent="0.3">
      <c r="C91" s="249" t="s">
        <v>70</v>
      </c>
      <c r="D91" s="250"/>
      <c r="E91" s="27"/>
      <c r="F91" s="13">
        <v>0</v>
      </c>
      <c r="G91" s="246"/>
      <c r="H91" s="259"/>
    </row>
    <row r="92" spans="3:8" ht="16.5" customHeight="1" thickBot="1" x14ac:dyDescent="0.35">
      <c r="C92" s="14"/>
      <c r="D92" s="255" t="s">
        <v>71</v>
      </c>
      <c r="E92" s="256"/>
      <c r="F92" s="256"/>
      <c r="G92" s="256"/>
      <c r="H92" s="15">
        <f>H67+H73+H79+H83+H89</f>
        <v>0</v>
      </c>
    </row>
    <row r="93" spans="3:8" ht="52.5" customHeight="1" thickTop="1" x14ac:dyDescent="0.3">
      <c r="C93" s="263" t="s">
        <v>4</v>
      </c>
      <c r="D93" s="264"/>
      <c r="E93" s="8" t="s">
        <v>16</v>
      </c>
      <c r="F93" s="8" t="s">
        <v>17</v>
      </c>
      <c r="G93" s="8" t="s">
        <v>18</v>
      </c>
      <c r="H93" s="8" t="s">
        <v>19</v>
      </c>
    </row>
    <row r="94" spans="3:8" s="9" customFormat="1" ht="30" customHeight="1" x14ac:dyDescent="0.3">
      <c r="C94" s="239" t="s">
        <v>251</v>
      </c>
      <c r="D94" s="240"/>
      <c r="E94" s="240"/>
      <c r="F94" s="240"/>
      <c r="G94" s="240"/>
      <c r="H94" s="241"/>
    </row>
    <row r="95" spans="3:8" ht="15" customHeight="1" x14ac:dyDescent="0.3">
      <c r="C95" s="242" t="s">
        <v>72</v>
      </c>
      <c r="D95" s="243"/>
      <c r="E95" s="26"/>
      <c r="F95" s="10">
        <v>3</v>
      </c>
      <c r="G95" s="267">
        <v>2</v>
      </c>
      <c r="H95" s="270">
        <f>Punkte!L22</f>
        <v>0</v>
      </c>
    </row>
    <row r="96" spans="3:8" ht="15" customHeight="1" x14ac:dyDescent="0.3">
      <c r="C96" s="247" t="s">
        <v>73</v>
      </c>
      <c r="D96" s="248"/>
      <c r="E96" s="27"/>
      <c r="F96" s="11">
        <v>2</v>
      </c>
      <c r="G96" s="268"/>
      <c r="H96" s="271">
        <f t="shared" ref="H96:H98" si="0">(IF(E95="X",F95,0)+IF(E96="X",F96,0)+IF(E97="X",F97,0))*G95</f>
        <v>0</v>
      </c>
    </row>
    <row r="97" spans="3:8" ht="15" customHeight="1" x14ac:dyDescent="0.3">
      <c r="C97" s="247" t="s">
        <v>74</v>
      </c>
      <c r="D97" s="248"/>
      <c r="E97" s="27"/>
      <c r="F97" s="11">
        <v>1</v>
      </c>
      <c r="G97" s="268"/>
      <c r="H97" s="271">
        <f t="shared" si="0"/>
        <v>0</v>
      </c>
    </row>
    <row r="98" spans="3:8" ht="15" customHeight="1" x14ac:dyDescent="0.3">
      <c r="C98" s="249" t="s">
        <v>237</v>
      </c>
      <c r="D98" s="250"/>
      <c r="E98" s="28"/>
      <c r="F98" s="13">
        <v>0</v>
      </c>
      <c r="G98" s="269"/>
      <c r="H98" s="272">
        <f t="shared" si="0"/>
        <v>0</v>
      </c>
    </row>
    <row r="99" spans="3:8" s="9" customFormat="1" ht="30" customHeight="1" x14ac:dyDescent="0.3">
      <c r="C99" s="260" t="s">
        <v>75</v>
      </c>
      <c r="D99" s="240"/>
      <c r="E99" s="240"/>
      <c r="F99" s="240"/>
      <c r="G99" s="240"/>
      <c r="H99" s="241"/>
    </row>
    <row r="100" spans="3:8" ht="15" customHeight="1" x14ac:dyDescent="0.3">
      <c r="C100" s="242" t="s">
        <v>76</v>
      </c>
      <c r="D100" s="243"/>
      <c r="E100" s="26"/>
      <c r="F100" s="10">
        <v>3</v>
      </c>
      <c r="G100" s="267">
        <v>2</v>
      </c>
      <c r="H100" s="270">
        <f>Punkte!L23</f>
        <v>0</v>
      </c>
    </row>
    <row r="101" spans="3:8" ht="15" customHeight="1" x14ac:dyDescent="0.3">
      <c r="C101" s="247" t="s">
        <v>77</v>
      </c>
      <c r="D101" s="248"/>
      <c r="E101" s="27"/>
      <c r="F101" s="11">
        <v>2</v>
      </c>
      <c r="G101" s="268"/>
      <c r="H101" s="271">
        <f t="shared" ref="H101:H103" si="1">(IF(E100="X",F100,0)+IF(E101="X",F101,0)+IF(E102="X",F102,0))*G100</f>
        <v>0</v>
      </c>
    </row>
    <row r="102" spans="3:8" ht="15" customHeight="1" x14ac:dyDescent="0.3">
      <c r="C102" s="247" t="s">
        <v>78</v>
      </c>
      <c r="D102" s="248"/>
      <c r="E102" s="27"/>
      <c r="F102" s="11">
        <v>1</v>
      </c>
      <c r="G102" s="268"/>
      <c r="H102" s="271">
        <f t="shared" si="1"/>
        <v>0</v>
      </c>
    </row>
    <row r="103" spans="3:8" ht="15" customHeight="1" x14ac:dyDescent="0.3">
      <c r="C103" s="249" t="s">
        <v>79</v>
      </c>
      <c r="D103" s="250"/>
      <c r="E103" s="28"/>
      <c r="F103" s="13">
        <v>0</v>
      </c>
      <c r="G103" s="269"/>
      <c r="H103" s="272">
        <f t="shared" si="1"/>
        <v>0</v>
      </c>
    </row>
    <row r="104" spans="3:8" s="9" customFormat="1" ht="30" customHeight="1" x14ac:dyDescent="0.3">
      <c r="C104" s="239" t="s">
        <v>80</v>
      </c>
      <c r="D104" s="240"/>
      <c r="E104" s="240"/>
      <c r="F104" s="240"/>
      <c r="G104" s="240"/>
      <c r="H104" s="241"/>
    </row>
    <row r="105" spans="3:8" ht="15" customHeight="1" x14ac:dyDescent="0.3">
      <c r="C105" s="242" t="s">
        <v>81</v>
      </c>
      <c r="D105" s="243"/>
      <c r="E105" s="26"/>
      <c r="F105" s="10">
        <v>6</v>
      </c>
      <c r="G105" s="244">
        <v>3</v>
      </c>
      <c r="H105" s="257">
        <f>Punkte!L24</f>
        <v>0</v>
      </c>
    </row>
    <row r="106" spans="3:8" ht="15" customHeight="1" x14ac:dyDescent="0.3">
      <c r="C106" s="247" t="s">
        <v>245</v>
      </c>
      <c r="D106" s="248"/>
      <c r="E106" s="27"/>
      <c r="F106" s="11">
        <v>3</v>
      </c>
      <c r="G106" s="245"/>
      <c r="H106" s="258"/>
    </row>
    <row r="107" spans="3:8" ht="15" customHeight="1" x14ac:dyDescent="0.3">
      <c r="C107" s="249" t="s">
        <v>236</v>
      </c>
      <c r="D107" s="250"/>
      <c r="E107" s="27"/>
      <c r="F107" s="13">
        <v>0</v>
      </c>
      <c r="G107" s="246"/>
      <c r="H107" s="259"/>
    </row>
    <row r="108" spans="3:8" s="9" customFormat="1" ht="30" customHeight="1" x14ac:dyDescent="0.3">
      <c r="C108" s="260" t="s">
        <v>82</v>
      </c>
      <c r="D108" s="240"/>
      <c r="E108" s="240"/>
      <c r="F108" s="240"/>
      <c r="G108" s="240"/>
      <c r="H108" s="241"/>
    </row>
    <row r="109" spans="3:8" ht="15" customHeight="1" x14ac:dyDescent="0.3">
      <c r="C109" s="242" t="s">
        <v>8</v>
      </c>
      <c r="D109" s="243"/>
      <c r="E109" s="26"/>
      <c r="F109" s="10">
        <v>2</v>
      </c>
      <c r="G109" s="244">
        <v>2</v>
      </c>
      <c r="H109" s="257">
        <f>Punkte!L25</f>
        <v>0</v>
      </c>
    </row>
    <row r="110" spans="3:8" ht="15" customHeight="1" x14ac:dyDescent="0.3">
      <c r="C110" s="247" t="s">
        <v>9</v>
      </c>
      <c r="D110" s="248"/>
      <c r="E110" s="27"/>
      <c r="F110" s="11">
        <v>1</v>
      </c>
      <c r="G110" s="245"/>
      <c r="H110" s="258"/>
    </row>
    <row r="111" spans="3:8" ht="15" customHeight="1" x14ac:dyDescent="0.3">
      <c r="C111" s="249" t="s">
        <v>235</v>
      </c>
      <c r="D111" s="250"/>
      <c r="E111" s="27"/>
      <c r="F111" s="13">
        <v>0</v>
      </c>
      <c r="G111" s="246"/>
      <c r="H111" s="259"/>
    </row>
    <row r="112" spans="3:8" s="9" customFormat="1" ht="30" customHeight="1" x14ac:dyDescent="0.3">
      <c r="C112" s="239" t="s">
        <v>246</v>
      </c>
      <c r="D112" s="240"/>
      <c r="E112" s="240"/>
      <c r="F112" s="240"/>
      <c r="G112" s="240"/>
      <c r="H112" s="241"/>
    </row>
    <row r="113" spans="3:8" ht="15" customHeight="1" x14ac:dyDescent="0.3">
      <c r="C113" s="242" t="s">
        <v>83</v>
      </c>
      <c r="D113" s="243"/>
      <c r="E113" s="26"/>
      <c r="F113" s="10">
        <v>2</v>
      </c>
      <c r="G113" s="244">
        <v>2</v>
      </c>
      <c r="H113" s="257">
        <f>Punkte!L26</f>
        <v>0</v>
      </c>
    </row>
    <row r="114" spans="3:8" ht="15" customHeight="1" x14ac:dyDescent="0.3">
      <c r="C114" s="247" t="s">
        <v>84</v>
      </c>
      <c r="D114" s="248"/>
      <c r="E114" s="27"/>
      <c r="F114" s="11">
        <v>1</v>
      </c>
      <c r="G114" s="245"/>
      <c r="H114" s="258"/>
    </row>
    <row r="115" spans="3:8" ht="15" customHeight="1" x14ac:dyDescent="0.3">
      <c r="C115" s="249" t="s">
        <v>234</v>
      </c>
      <c r="D115" s="250"/>
      <c r="E115" s="27"/>
      <c r="F115" s="13">
        <v>0</v>
      </c>
      <c r="G115" s="246"/>
      <c r="H115" s="259"/>
    </row>
    <row r="116" spans="3:8" s="9" customFormat="1" ht="30" customHeight="1" x14ac:dyDescent="0.3">
      <c r="C116" s="239" t="s">
        <v>85</v>
      </c>
      <c r="D116" s="240"/>
      <c r="E116" s="240"/>
      <c r="F116" s="240"/>
      <c r="G116" s="240"/>
      <c r="H116" s="241"/>
    </row>
    <row r="117" spans="3:8" ht="15" customHeight="1" x14ac:dyDescent="0.3">
      <c r="C117" s="242" t="s">
        <v>86</v>
      </c>
      <c r="D117" s="243"/>
      <c r="E117" s="26"/>
      <c r="F117" s="10">
        <v>2</v>
      </c>
      <c r="G117" s="244">
        <v>2</v>
      </c>
      <c r="H117" s="257">
        <f>Punkte!L27</f>
        <v>0</v>
      </c>
    </row>
    <row r="118" spans="3:8" ht="15" customHeight="1" x14ac:dyDescent="0.3">
      <c r="C118" s="247" t="s">
        <v>282</v>
      </c>
      <c r="D118" s="248"/>
      <c r="E118" s="27"/>
      <c r="F118" s="11">
        <v>1</v>
      </c>
      <c r="G118" s="245"/>
      <c r="H118" s="258"/>
    </row>
    <row r="119" spans="3:8" ht="15" customHeight="1" x14ac:dyDescent="0.3">
      <c r="C119" s="249" t="s">
        <v>87</v>
      </c>
      <c r="D119" s="250"/>
      <c r="E119" s="27"/>
      <c r="F119" s="13">
        <v>0</v>
      </c>
      <c r="G119" s="246"/>
      <c r="H119" s="259"/>
    </row>
    <row r="120" spans="3:8" s="9" customFormat="1" ht="30" customHeight="1" x14ac:dyDescent="0.3">
      <c r="C120" s="239" t="s">
        <v>249</v>
      </c>
      <c r="D120" s="240"/>
      <c r="E120" s="240"/>
      <c r="F120" s="240"/>
      <c r="G120" s="240"/>
      <c r="H120" s="241"/>
    </row>
    <row r="121" spans="3:8" ht="15" customHeight="1" x14ac:dyDescent="0.3">
      <c r="C121" s="242" t="s">
        <v>88</v>
      </c>
      <c r="D121" s="243"/>
      <c r="E121" s="26"/>
      <c r="F121" s="10">
        <v>2</v>
      </c>
      <c r="G121" s="244">
        <v>2</v>
      </c>
      <c r="H121" s="257">
        <f>Punkte!L28</f>
        <v>0</v>
      </c>
    </row>
    <row r="122" spans="3:8" ht="15" customHeight="1" x14ac:dyDescent="0.3">
      <c r="C122" s="247" t="s">
        <v>89</v>
      </c>
      <c r="D122" s="248"/>
      <c r="E122" s="27"/>
      <c r="F122" s="11">
        <v>1</v>
      </c>
      <c r="G122" s="245"/>
      <c r="H122" s="258"/>
    </row>
    <row r="123" spans="3:8" ht="15" customHeight="1" x14ac:dyDescent="0.3">
      <c r="C123" s="249" t="s">
        <v>233</v>
      </c>
      <c r="D123" s="250"/>
      <c r="E123" s="27"/>
      <c r="F123" s="13">
        <v>0</v>
      </c>
      <c r="G123" s="246"/>
      <c r="H123" s="259"/>
    </row>
    <row r="124" spans="3:8" ht="16.5" customHeight="1" thickBot="1" x14ac:dyDescent="0.35">
      <c r="C124" s="14"/>
      <c r="D124" s="255" t="s">
        <v>90</v>
      </c>
      <c r="E124" s="256"/>
      <c r="F124" s="256"/>
      <c r="G124" s="256"/>
      <c r="H124" s="15">
        <f>H95+H100+H105+H109+H113+H117+H121</f>
        <v>0</v>
      </c>
    </row>
    <row r="125" spans="3:8" ht="52.5" customHeight="1" thickTop="1" x14ac:dyDescent="0.3">
      <c r="C125" s="263" t="s">
        <v>5</v>
      </c>
      <c r="D125" s="264"/>
      <c r="E125" s="8" t="s">
        <v>16</v>
      </c>
      <c r="F125" s="8" t="s">
        <v>17</v>
      </c>
      <c r="G125" s="8" t="s">
        <v>18</v>
      </c>
      <c r="H125" s="8" t="s">
        <v>19</v>
      </c>
    </row>
    <row r="126" spans="3:8" s="9" customFormat="1" ht="30" customHeight="1" x14ac:dyDescent="0.3">
      <c r="C126" s="279" t="s">
        <v>269</v>
      </c>
      <c r="D126" s="240"/>
      <c r="E126" s="240"/>
      <c r="F126" s="240"/>
      <c r="G126" s="240"/>
      <c r="H126" s="241"/>
    </row>
    <row r="127" spans="3:8" ht="15" customHeight="1" x14ac:dyDescent="0.3">
      <c r="C127" s="242" t="s">
        <v>257</v>
      </c>
      <c r="D127" s="243"/>
      <c r="E127" s="26"/>
      <c r="F127" s="10">
        <v>2</v>
      </c>
      <c r="G127" s="244">
        <v>3</v>
      </c>
      <c r="H127" s="276">
        <f>Punkte!L30</f>
        <v>0</v>
      </c>
    </row>
    <row r="128" spans="3:8" ht="15" customHeight="1" x14ac:dyDescent="0.3">
      <c r="C128" s="247" t="s">
        <v>258</v>
      </c>
      <c r="D128" s="248"/>
      <c r="E128" s="27"/>
      <c r="F128" s="11">
        <v>1</v>
      </c>
      <c r="G128" s="245"/>
      <c r="H128" s="277"/>
    </row>
    <row r="129" spans="3:8" ht="15" customHeight="1" x14ac:dyDescent="0.3">
      <c r="C129" s="249" t="s">
        <v>259</v>
      </c>
      <c r="D129" s="250"/>
      <c r="E129" s="27"/>
      <c r="F129" s="13">
        <v>0</v>
      </c>
      <c r="G129" s="246"/>
      <c r="H129" s="278"/>
    </row>
    <row r="130" spans="3:8" s="9" customFormat="1" ht="30" customHeight="1" x14ac:dyDescent="0.3">
      <c r="C130" s="260" t="s">
        <v>91</v>
      </c>
      <c r="D130" s="240"/>
      <c r="E130" s="240"/>
      <c r="F130" s="240"/>
      <c r="G130" s="240"/>
      <c r="H130" s="241"/>
    </row>
    <row r="131" spans="3:8" ht="15" customHeight="1" x14ac:dyDescent="0.3">
      <c r="C131" s="242" t="s">
        <v>92</v>
      </c>
      <c r="D131" s="243"/>
      <c r="E131" s="26"/>
      <c r="F131" s="10">
        <v>4</v>
      </c>
      <c r="G131" s="267">
        <v>3</v>
      </c>
      <c r="H131" s="273">
        <f>Punkte!L31</f>
        <v>0</v>
      </c>
    </row>
    <row r="132" spans="3:8" ht="15" customHeight="1" x14ac:dyDescent="0.3">
      <c r="C132" s="247" t="s">
        <v>93</v>
      </c>
      <c r="D132" s="248"/>
      <c r="E132" s="27"/>
      <c r="F132" s="11">
        <v>2</v>
      </c>
      <c r="G132" s="268"/>
      <c r="H132" s="274">
        <f t="shared" ref="H132:H134" si="2">(IF(E131="X",F131,0)+IF(E132="X",F132,0)+IF(E133="X",F133,0))*G131</f>
        <v>0</v>
      </c>
    </row>
    <row r="133" spans="3:8" ht="15" customHeight="1" x14ac:dyDescent="0.3">
      <c r="C133" s="247" t="s">
        <v>94</v>
      </c>
      <c r="D133" s="248"/>
      <c r="E133" s="27"/>
      <c r="F133" s="11">
        <v>1</v>
      </c>
      <c r="G133" s="268"/>
      <c r="H133" s="274">
        <f t="shared" si="2"/>
        <v>0</v>
      </c>
    </row>
    <row r="134" spans="3:8" ht="15" customHeight="1" x14ac:dyDescent="0.3">
      <c r="C134" s="249" t="s">
        <v>232</v>
      </c>
      <c r="D134" s="250"/>
      <c r="E134" s="28"/>
      <c r="F134" s="13">
        <v>0</v>
      </c>
      <c r="G134" s="269"/>
      <c r="H134" s="275">
        <f t="shared" si="2"/>
        <v>0</v>
      </c>
    </row>
    <row r="135" spans="3:8" s="9" customFormat="1" ht="30" customHeight="1" x14ac:dyDescent="0.3">
      <c r="C135" s="239" t="s">
        <v>260</v>
      </c>
      <c r="D135" s="240"/>
      <c r="E135" s="240"/>
      <c r="F135" s="240"/>
      <c r="G135" s="240"/>
      <c r="H135" s="241"/>
    </row>
    <row r="136" spans="3:8" ht="15" customHeight="1" x14ac:dyDescent="0.3">
      <c r="C136" s="242" t="s">
        <v>261</v>
      </c>
      <c r="D136" s="243"/>
      <c r="E136" s="26"/>
      <c r="F136" s="10">
        <v>4</v>
      </c>
      <c r="G136" s="244">
        <v>3</v>
      </c>
      <c r="H136" s="276">
        <f>Punkte!L32</f>
        <v>0</v>
      </c>
    </row>
    <row r="137" spans="3:8" ht="15" customHeight="1" x14ac:dyDescent="0.3">
      <c r="C137" s="247" t="s">
        <v>262</v>
      </c>
      <c r="D137" s="248"/>
      <c r="E137" s="27"/>
      <c r="F137" s="11">
        <v>2</v>
      </c>
      <c r="G137" s="245"/>
      <c r="H137" s="277"/>
    </row>
    <row r="138" spans="3:8" ht="15" customHeight="1" x14ac:dyDescent="0.3">
      <c r="C138" s="249" t="s">
        <v>263</v>
      </c>
      <c r="D138" s="250"/>
      <c r="E138" s="27"/>
      <c r="F138" s="13">
        <v>0</v>
      </c>
      <c r="G138" s="246"/>
      <c r="H138" s="278"/>
    </row>
    <row r="139" spans="3:8" ht="16.5" customHeight="1" thickBot="1" x14ac:dyDescent="0.4">
      <c r="C139" s="265" t="s">
        <v>43</v>
      </c>
      <c r="D139" s="265"/>
      <c r="E139" s="265"/>
      <c r="F139" s="265"/>
      <c r="G139" s="266"/>
      <c r="H139" s="15">
        <f>H127+H131+H136</f>
        <v>0</v>
      </c>
    </row>
    <row r="140" spans="3:8" ht="52.5" customHeight="1" thickTop="1" x14ac:dyDescent="0.3">
      <c r="C140" s="263" t="s">
        <v>6</v>
      </c>
      <c r="D140" s="264"/>
      <c r="E140" s="8" t="s">
        <v>16</v>
      </c>
      <c r="F140" s="8" t="s">
        <v>17</v>
      </c>
      <c r="G140" s="8" t="s">
        <v>18</v>
      </c>
      <c r="H140" s="8" t="s">
        <v>19</v>
      </c>
    </row>
    <row r="141" spans="3:8" s="9" customFormat="1" ht="30" customHeight="1" x14ac:dyDescent="0.3">
      <c r="C141" s="260" t="s">
        <v>95</v>
      </c>
      <c r="D141" s="240"/>
      <c r="E141" s="240"/>
      <c r="F141" s="240"/>
      <c r="G141" s="240"/>
      <c r="H141" s="241"/>
    </row>
    <row r="142" spans="3:8" ht="15" customHeight="1" x14ac:dyDescent="0.3">
      <c r="C142" s="242" t="s">
        <v>231</v>
      </c>
      <c r="D142" s="243"/>
      <c r="E142" s="26"/>
      <c r="F142" s="10">
        <v>4</v>
      </c>
      <c r="G142" s="244">
        <v>3</v>
      </c>
      <c r="H142" s="257">
        <f>Punkte!L34</f>
        <v>0</v>
      </c>
    </row>
    <row r="143" spans="3:8" ht="15" customHeight="1" x14ac:dyDescent="0.3">
      <c r="C143" s="247" t="s">
        <v>96</v>
      </c>
      <c r="D143" s="248"/>
      <c r="E143" s="27"/>
      <c r="F143" s="11">
        <v>2</v>
      </c>
      <c r="G143" s="245"/>
      <c r="H143" s="258"/>
    </row>
    <row r="144" spans="3:8" ht="15" customHeight="1" x14ac:dyDescent="0.3">
      <c r="C144" s="249" t="s">
        <v>97</v>
      </c>
      <c r="D144" s="250"/>
      <c r="E144" s="27"/>
      <c r="F144" s="13">
        <v>0</v>
      </c>
      <c r="G144" s="246"/>
      <c r="H144" s="259"/>
    </row>
    <row r="145" spans="3:8" s="9" customFormat="1" ht="30" customHeight="1" x14ac:dyDescent="0.3">
      <c r="C145" s="239" t="s">
        <v>284</v>
      </c>
      <c r="D145" s="240"/>
      <c r="E145" s="240"/>
      <c r="F145" s="240"/>
      <c r="G145" s="240"/>
      <c r="H145" s="241"/>
    </row>
    <row r="146" spans="3:8" ht="15" customHeight="1" x14ac:dyDescent="0.3">
      <c r="C146" s="242" t="s">
        <v>51</v>
      </c>
      <c r="D146" s="243"/>
      <c r="E146" s="26"/>
      <c r="F146" s="10">
        <v>3</v>
      </c>
      <c r="G146" s="267">
        <v>1</v>
      </c>
      <c r="H146" s="270">
        <f>Punkte!L35</f>
        <v>0</v>
      </c>
    </row>
    <row r="147" spans="3:8" ht="15" customHeight="1" x14ac:dyDescent="0.3">
      <c r="C147" s="247" t="s">
        <v>52</v>
      </c>
      <c r="D147" s="248"/>
      <c r="E147" s="27"/>
      <c r="F147" s="11">
        <v>2</v>
      </c>
      <c r="G147" s="268"/>
      <c r="H147" s="271">
        <f t="shared" ref="H147:H149" si="3">(IF(E146="X",F146,0)+IF(E147="X",F147,0)+IF(E148="X",F148,0))*G146</f>
        <v>0</v>
      </c>
    </row>
    <row r="148" spans="3:8" ht="15" customHeight="1" x14ac:dyDescent="0.3">
      <c r="C148" s="247" t="s">
        <v>53</v>
      </c>
      <c r="D148" s="248"/>
      <c r="E148" s="27"/>
      <c r="F148" s="11">
        <v>1</v>
      </c>
      <c r="G148" s="268"/>
      <c r="H148" s="271">
        <f t="shared" si="3"/>
        <v>0</v>
      </c>
    </row>
    <row r="149" spans="3:8" ht="15" customHeight="1" x14ac:dyDescent="0.3">
      <c r="C149" s="249" t="s">
        <v>54</v>
      </c>
      <c r="D149" s="250"/>
      <c r="E149" s="28"/>
      <c r="F149" s="13">
        <v>0</v>
      </c>
      <c r="G149" s="269"/>
      <c r="H149" s="272">
        <f t="shared" si="3"/>
        <v>0</v>
      </c>
    </row>
    <row r="150" spans="3:8" s="9" customFormat="1" ht="30" customHeight="1" x14ac:dyDescent="0.3">
      <c r="C150" s="239" t="s">
        <v>98</v>
      </c>
      <c r="D150" s="240"/>
      <c r="E150" s="240"/>
      <c r="F150" s="240"/>
      <c r="G150" s="240"/>
      <c r="H150" s="241"/>
    </row>
    <row r="151" spans="3:8" ht="15" customHeight="1" x14ac:dyDescent="0.3">
      <c r="C151" s="242" t="s">
        <v>99</v>
      </c>
      <c r="D151" s="243"/>
      <c r="E151" s="26"/>
      <c r="F151" s="10">
        <v>2</v>
      </c>
      <c r="G151" s="244">
        <v>3</v>
      </c>
      <c r="H151" s="257">
        <f>Punkte!L36</f>
        <v>0</v>
      </c>
    </row>
    <row r="152" spans="3:8" ht="15" customHeight="1" x14ac:dyDescent="0.3">
      <c r="C152" s="247" t="s">
        <v>100</v>
      </c>
      <c r="D152" s="248"/>
      <c r="E152" s="27"/>
      <c r="F152" s="11">
        <v>1</v>
      </c>
      <c r="G152" s="245"/>
      <c r="H152" s="258"/>
    </row>
    <row r="153" spans="3:8" ht="15" customHeight="1" x14ac:dyDescent="0.3">
      <c r="C153" s="249" t="s">
        <v>101</v>
      </c>
      <c r="D153" s="250"/>
      <c r="E153" s="27"/>
      <c r="F153" s="13">
        <v>0</v>
      </c>
      <c r="G153" s="246"/>
      <c r="H153" s="259"/>
    </row>
    <row r="154" spans="3:8" s="9" customFormat="1" ht="30" customHeight="1" x14ac:dyDescent="0.3">
      <c r="C154" s="260" t="s">
        <v>102</v>
      </c>
      <c r="D154" s="240"/>
      <c r="E154" s="240"/>
      <c r="F154" s="240"/>
      <c r="G154" s="240"/>
      <c r="H154" s="241"/>
    </row>
    <row r="155" spans="3:8" ht="15" customHeight="1" x14ac:dyDescent="0.3">
      <c r="C155" s="242" t="s">
        <v>103</v>
      </c>
      <c r="D155" s="243"/>
      <c r="E155" s="26"/>
      <c r="F155" s="10">
        <v>2</v>
      </c>
      <c r="G155" s="244">
        <v>2</v>
      </c>
      <c r="H155" s="257">
        <f>Punkte!L37</f>
        <v>0</v>
      </c>
    </row>
    <row r="156" spans="3:8" ht="15" customHeight="1" x14ac:dyDescent="0.3">
      <c r="C156" s="249" t="s">
        <v>14</v>
      </c>
      <c r="D156" s="250"/>
      <c r="E156" s="28"/>
      <c r="F156" s="13">
        <v>0</v>
      </c>
      <c r="G156" s="246"/>
      <c r="H156" s="259"/>
    </row>
    <row r="157" spans="3:8" s="9" customFormat="1" ht="30" customHeight="1" x14ac:dyDescent="0.3">
      <c r="C157" s="260" t="s">
        <v>104</v>
      </c>
      <c r="D157" s="240"/>
      <c r="E157" s="240"/>
      <c r="F157" s="240"/>
      <c r="G157" s="240"/>
      <c r="H157" s="241"/>
    </row>
    <row r="158" spans="3:8" ht="15" customHeight="1" x14ac:dyDescent="0.3">
      <c r="C158" s="242" t="s">
        <v>151</v>
      </c>
      <c r="D158" s="243"/>
      <c r="E158" s="26"/>
      <c r="F158" s="10">
        <v>3</v>
      </c>
      <c r="G158" s="244">
        <v>3</v>
      </c>
      <c r="H158" s="257">
        <f>Punkte!L38</f>
        <v>0</v>
      </c>
    </row>
    <row r="159" spans="3:8" ht="15" customHeight="1" x14ac:dyDescent="0.3">
      <c r="C159" s="247" t="s">
        <v>152</v>
      </c>
      <c r="D159" s="248"/>
      <c r="E159" s="27"/>
      <c r="F159" s="11">
        <v>2</v>
      </c>
      <c r="G159" s="245"/>
      <c r="H159" s="258"/>
    </row>
    <row r="160" spans="3:8" ht="15" customHeight="1" x14ac:dyDescent="0.3">
      <c r="C160" s="249" t="s">
        <v>230</v>
      </c>
      <c r="D160" s="250"/>
      <c r="E160" s="27"/>
      <c r="F160" s="13">
        <v>0</v>
      </c>
      <c r="G160" s="246"/>
      <c r="H160" s="259"/>
    </row>
    <row r="161" spans="3:8" ht="16.5" customHeight="1" thickBot="1" x14ac:dyDescent="0.35">
      <c r="C161" s="14"/>
      <c r="D161" s="255" t="s">
        <v>105</v>
      </c>
      <c r="E161" s="256"/>
      <c r="F161" s="256"/>
      <c r="G161" s="256"/>
      <c r="H161" s="15">
        <f>H142+H146+H151+H155+H158</f>
        <v>0</v>
      </c>
    </row>
    <row r="162" spans="3:8" ht="52.5" customHeight="1" thickTop="1" x14ac:dyDescent="0.3">
      <c r="C162" s="263" t="s">
        <v>7</v>
      </c>
      <c r="D162" s="264"/>
      <c r="E162" s="8" t="s">
        <v>16</v>
      </c>
      <c r="F162" s="8" t="s">
        <v>17</v>
      </c>
      <c r="G162" s="8" t="s">
        <v>18</v>
      </c>
      <c r="H162" s="8" t="s">
        <v>19</v>
      </c>
    </row>
    <row r="163" spans="3:8" s="9" customFormat="1" ht="39.5" customHeight="1" x14ac:dyDescent="0.3">
      <c r="C163" s="239" t="s">
        <v>168</v>
      </c>
      <c r="D163" s="240"/>
      <c r="E163" s="240"/>
      <c r="F163" s="240"/>
      <c r="G163" s="240"/>
      <c r="H163" s="241"/>
    </row>
    <row r="164" spans="3:8" ht="15" customHeight="1" x14ac:dyDescent="0.3">
      <c r="C164" s="242" t="s">
        <v>153</v>
      </c>
      <c r="D164" s="243"/>
      <c r="E164" s="26"/>
      <c r="F164" s="10">
        <v>3</v>
      </c>
      <c r="G164" s="244">
        <v>3</v>
      </c>
      <c r="H164" s="257">
        <f>Punkte!L40</f>
        <v>0</v>
      </c>
    </row>
    <row r="165" spans="3:8" ht="15" customHeight="1" x14ac:dyDescent="0.3">
      <c r="C165" s="247" t="s">
        <v>154</v>
      </c>
      <c r="D165" s="248"/>
      <c r="E165" s="27"/>
      <c r="F165" s="11">
        <v>1</v>
      </c>
      <c r="G165" s="245"/>
      <c r="H165" s="258"/>
    </row>
    <row r="166" spans="3:8" ht="15" customHeight="1" x14ac:dyDescent="0.3">
      <c r="C166" s="249" t="s">
        <v>155</v>
      </c>
      <c r="D166" s="250"/>
      <c r="E166" s="27"/>
      <c r="F166" s="13">
        <v>0</v>
      </c>
      <c r="G166" s="246"/>
      <c r="H166" s="259"/>
    </row>
    <row r="167" spans="3:8" s="9" customFormat="1" ht="30" customHeight="1" x14ac:dyDescent="0.3">
      <c r="C167" s="260" t="s">
        <v>10</v>
      </c>
      <c r="D167" s="240"/>
      <c r="E167" s="240"/>
      <c r="F167" s="240"/>
      <c r="G167" s="240"/>
      <c r="H167" s="241"/>
    </row>
    <row r="168" spans="3:8" ht="15" customHeight="1" x14ac:dyDescent="0.3">
      <c r="C168" s="242" t="s">
        <v>156</v>
      </c>
      <c r="D168" s="243"/>
      <c r="E168" s="26"/>
      <c r="F168" s="10">
        <v>3</v>
      </c>
      <c r="G168" s="244">
        <v>3</v>
      </c>
      <c r="H168" s="257">
        <f>Punkte!L41</f>
        <v>0</v>
      </c>
    </row>
    <row r="169" spans="3:8" ht="15" customHeight="1" x14ac:dyDescent="0.3">
      <c r="C169" s="247" t="s">
        <v>157</v>
      </c>
      <c r="D169" s="248"/>
      <c r="E169" s="27"/>
      <c r="F169" s="11">
        <v>1</v>
      </c>
      <c r="G169" s="245"/>
      <c r="H169" s="258"/>
    </row>
    <row r="170" spans="3:8" ht="15" customHeight="1" x14ac:dyDescent="0.3">
      <c r="C170" s="249" t="s">
        <v>229</v>
      </c>
      <c r="D170" s="250"/>
      <c r="E170" s="27"/>
      <c r="F170" s="13">
        <v>0</v>
      </c>
      <c r="G170" s="246"/>
      <c r="H170" s="259"/>
    </row>
    <row r="171" spans="3:8" s="9" customFormat="1" ht="30" customHeight="1" x14ac:dyDescent="0.3">
      <c r="C171" s="239" t="s">
        <v>161</v>
      </c>
      <c r="D171" s="261"/>
      <c r="E171" s="261"/>
      <c r="F171" s="261"/>
      <c r="G171" s="261"/>
      <c r="H171" s="262"/>
    </row>
    <row r="172" spans="3:8" ht="15" customHeight="1" x14ac:dyDescent="0.3">
      <c r="C172" s="242" t="s">
        <v>158</v>
      </c>
      <c r="D172" s="243"/>
      <c r="E172" s="26"/>
      <c r="F172" s="10">
        <v>3</v>
      </c>
      <c r="G172" s="244">
        <v>3</v>
      </c>
      <c r="H172" s="257">
        <f>Punkte!L42</f>
        <v>0</v>
      </c>
    </row>
    <row r="173" spans="3:8" ht="15" customHeight="1" x14ac:dyDescent="0.3">
      <c r="C173" s="247" t="s">
        <v>159</v>
      </c>
      <c r="D173" s="248"/>
      <c r="E173" s="27"/>
      <c r="F173" s="11">
        <v>1</v>
      </c>
      <c r="G173" s="245"/>
      <c r="H173" s="258"/>
    </row>
    <row r="174" spans="3:8" ht="15" customHeight="1" x14ac:dyDescent="0.3">
      <c r="C174" s="249" t="s">
        <v>160</v>
      </c>
      <c r="D174" s="250"/>
      <c r="E174" s="27"/>
      <c r="F174" s="13">
        <v>0</v>
      </c>
      <c r="G174" s="246"/>
      <c r="H174" s="259"/>
    </row>
    <row r="175" spans="3:8" s="9" customFormat="1" ht="30" customHeight="1" x14ac:dyDescent="0.3">
      <c r="C175" s="239" t="s">
        <v>266</v>
      </c>
      <c r="D175" s="240"/>
      <c r="E175" s="240"/>
      <c r="F175" s="240"/>
      <c r="G175" s="240"/>
      <c r="H175" s="241"/>
    </row>
    <row r="176" spans="3:8" ht="15" customHeight="1" x14ac:dyDescent="0.3">
      <c r="C176" s="242" t="s">
        <v>55</v>
      </c>
      <c r="D176" s="243"/>
      <c r="E176" s="26"/>
      <c r="F176" s="10">
        <v>3</v>
      </c>
      <c r="G176" s="244">
        <v>3</v>
      </c>
      <c r="H176" s="257">
        <f>Punkte!L43</f>
        <v>0</v>
      </c>
    </row>
    <row r="177" spans="3:9" ht="15" customHeight="1" x14ac:dyDescent="0.3">
      <c r="C177" s="247" t="s">
        <v>106</v>
      </c>
      <c r="D177" s="248"/>
      <c r="E177" s="27"/>
      <c r="F177" s="11">
        <v>1</v>
      </c>
      <c r="G177" s="245"/>
      <c r="H177" s="258"/>
    </row>
    <row r="178" spans="3:9" ht="15" customHeight="1" x14ac:dyDescent="0.3">
      <c r="C178" s="249" t="s">
        <v>107</v>
      </c>
      <c r="D178" s="250"/>
      <c r="E178" s="27"/>
      <c r="F178" s="13">
        <v>0</v>
      </c>
      <c r="G178" s="246"/>
      <c r="H178" s="259"/>
    </row>
    <row r="179" spans="3:9" s="9" customFormat="1" ht="47.5" customHeight="1" x14ac:dyDescent="0.3">
      <c r="C179" s="239" t="s">
        <v>264</v>
      </c>
      <c r="D179" s="240"/>
      <c r="E179" s="240"/>
      <c r="F179" s="240"/>
      <c r="G179" s="240"/>
      <c r="H179" s="241"/>
    </row>
    <row r="180" spans="3:9" ht="15" customHeight="1" x14ac:dyDescent="0.3">
      <c r="C180" s="242" t="s">
        <v>108</v>
      </c>
      <c r="D180" s="243"/>
      <c r="E180" s="26"/>
      <c r="F180" s="10">
        <v>3</v>
      </c>
      <c r="G180" s="244">
        <v>3</v>
      </c>
      <c r="H180" s="257">
        <f>Punkte!L44</f>
        <v>0</v>
      </c>
    </row>
    <row r="181" spans="3:9" ht="15" customHeight="1" x14ac:dyDescent="0.3">
      <c r="C181" s="247" t="s">
        <v>109</v>
      </c>
      <c r="D181" s="248"/>
      <c r="E181" s="27"/>
      <c r="F181" s="11">
        <v>2</v>
      </c>
      <c r="G181" s="245"/>
      <c r="H181" s="258"/>
    </row>
    <row r="182" spans="3:9" ht="15" customHeight="1" x14ac:dyDescent="0.3">
      <c r="C182" s="249" t="s">
        <v>228</v>
      </c>
      <c r="D182" s="250"/>
      <c r="E182" s="27"/>
      <c r="F182" s="13">
        <v>0</v>
      </c>
      <c r="G182" s="246"/>
      <c r="H182" s="259"/>
    </row>
    <row r="183" spans="3:9" s="9" customFormat="1" ht="30" customHeight="1" x14ac:dyDescent="0.3">
      <c r="C183" s="239" t="s">
        <v>250</v>
      </c>
      <c r="D183" s="240"/>
      <c r="E183" s="240"/>
      <c r="F183" s="240"/>
      <c r="G183" s="240"/>
      <c r="H183" s="241"/>
    </row>
    <row r="184" spans="3:9" ht="15" customHeight="1" x14ac:dyDescent="0.3">
      <c r="C184" s="242" t="s">
        <v>110</v>
      </c>
      <c r="D184" s="243"/>
      <c r="E184" s="26"/>
      <c r="F184" s="10">
        <v>3</v>
      </c>
      <c r="G184" s="244">
        <v>3</v>
      </c>
      <c r="H184" s="257">
        <f>Punkte!L45</f>
        <v>0</v>
      </c>
    </row>
    <row r="185" spans="3:9" ht="15" customHeight="1" x14ac:dyDescent="0.3">
      <c r="C185" s="247" t="s">
        <v>111</v>
      </c>
      <c r="D185" s="248"/>
      <c r="E185" s="27"/>
      <c r="F185" s="11">
        <v>1</v>
      </c>
      <c r="G185" s="245"/>
      <c r="H185" s="258"/>
    </row>
    <row r="186" spans="3:9" ht="15" customHeight="1" x14ac:dyDescent="0.3">
      <c r="C186" s="249" t="s">
        <v>112</v>
      </c>
      <c r="D186" s="250"/>
      <c r="E186" s="27"/>
      <c r="F186" s="13">
        <v>0</v>
      </c>
      <c r="G186" s="246"/>
      <c r="H186" s="259"/>
    </row>
    <row r="187" spans="3:9" ht="16.5" customHeight="1" thickBot="1" x14ac:dyDescent="0.4">
      <c r="C187" s="16"/>
      <c r="D187" s="255" t="s">
        <v>44</v>
      </c>
      <c r="E187" s="256"/>
      <c r="F187" s="256"/>
      <c r="G187" s="256"/>
      <c r="H187" s="15">
        <f>H164+H168+H172+H176+H180+H184</f>
        <v>0</v>
      </c>
    </row>
    <row r="188" spans="3:9" ht="16.5" customHeight="1" thickTop="1" x14ac:dyDescent="0.3">
      <c r="C188" s="251" t="s">
        <v>45</v>
      </c>
      <c r="D188" s="252"/>
      <c r="E188" s="252"/>
      <c r="F188" s="252"/>
      <c r="G188" s="253"/>
      <c r="H188" s="17">
        <f>SUM(H32,H64,H92,H124,H139,H161,H187)</f>
        <v>3</v>
      </c>
    </row>
    <row r="189" spans="3:9" ht="16.5" customHeight="1" x14ac:dyDescent="0.3">
      <c r="C189" s="18"/>
      <c r="D189" s="18"/>
      <c r="E189" s="18"/>
      <c r="F189" s="19"/>
      <c r="G189" s="20"/>
      <c r="H189" s="21"/>
    </row>
    <row r="190" spans="3:9" ht="28.5" customHeight="1" x14ac:dyDescent="0.3">
      <c r="C190" s="254" t="s">
        <v>0</v>
      </c>
      <c r="D190" s="254"/>
      <c r="E190" s="254"/>
      <c r="F190" s="254"/>
      <c r="G190" s="254"/>
      <c r="H190" s="254"/>
      <c r="I190" s="254"/>
    </row>
    <row r="191" spans="3:9" ht="21" customHeight="1" x14ac:dyDescent="0.3">
      <c r="C191" s="88" t="s">
        <v>11</v>
      </c>
      <c r="D191" s="89" t="s">
        <v>12</v>
      </c>
      <c r="E191" s="22"/>
      <c r="F191" s="23"/>
      <c r="G191" s="24"/>
      <c r="H191" s="22"/>
      <c r="I191" s="22"/>
    </row>
    <row r="192" spans="3:9" ht="21" customHeight="1" x14ac:dyDescent="0.3">
      <c r="C192" s="90" t="s">
        <v>1</v>
      </c>
      <c r="D192" s="91">
        <f>SUM(H32)</f>
        <v>3</v>
      </c>
      <c r="E192" s="22"/>
      <c r="F192" s="23"/>
      <c r="G192" s="24"/>
      <c r="H192" s="22"/>
      <c r="I192" s="22"/>
    </row>
    <row r="193" spans="3:9" ht="21" customHeight="1" x14ac:dyDescent="0.3">
      <c r="C193" s="90" t="s">
        <v>2</v>
      </c>
      <c r="D193" s="91">
        <f>H64</f>
        <v>0</v>
      </c>
      <c r="E193" s="22"/>
      <c r="F193" s="23"/>
      <c r="G193" s="24"/>
      <c r="H193" s="22"/>
      <c r="I193" s="22"/>
    </row>
    <row r="194" spans="3:9" ht="21" customHeight="1" x14ac:dyDescent="0.3">
      <c r="C194" s="90" t="s">
        <v>3</v>
      </c>
      <c r="D194" s="91">
        <f>H92</f>
        <v>0</v>
      </c>
      <c r="E194" s="22"/>
      <c r="F194" s="23"/>
      <c r="G194" s="24"/>
      <c r="H194" s="22"/>
      <c r="I194" s="22"/>
    </row>
    <row r="195" spans="3:9" ht="21" customHeight="1" x14ac:dyDescent="0.3">
      <c r="C195" s="90" t="s">
        <v>4</v>
      </c>
      <c r="D195" s="91">
        <f>H124</f>
        <v>0</v>
      </c>
      <c r="E195" s="22"/>
      <c r="F195" s="23"/>
      <c r="G195" s="24"/>
      <c r="H195" s="22"/>
      <c r="I195" s="22"/>
    </row>
    <row r="196" spans="3:9" ht="21" customHeight="1" x14ac:dyDescent="0.3">
      <c r="C196" s="90" t="s">
        <v>5</v>
      </c>
      <c r="D196" s="91">
        <f>H139</f>
        <v>0</v>
      </c>
      <c r="E196" s="22"/>
      <c r="F196" s="23"/>
      <c r="G196" s="24"/>
      <c r="H196" s="22"/>
      <c r="I196" s="22"/>
    </row>
    <row r="197" spans="3:9" ht="21" customHeight="1" x14ac:dyDescent="0.3">
      <c r="C197" s="90" t="s">
        <v>6</v>
      </c>
      <c r="D197" s="91">
        <f>H161</f>
        <v>0</v>
      </c>
      <c r="E197" s="22"/>
      <c r="F197" s="23"/>
      <c r="G197" s="24"/>
      <c r="H197" s="22"/>
      <c r="I197" s="22"/>
    </row>
    <row r="198" spans="3:9" ht="21" customHeight="1" x14ac:dyDescent="0.3">
      <c r="C198" s="90" t="s">
        <v>7</v>
      </c>
      <c r="D198" s="91">
        <f>H187</f>
        <v>0</v>
      </c>
      <c r="E198" s="22"/>
      <c r="F198" s="23"/>
      <c r="G198" s="24"/>
      <c r="H198" s="22"/>
      <c r="I198" s="22"/>
    </row>
    <row r="199" spans="3:9" ht="15.5" x14ac:dyDescent="0.3">
      <c r="C199" s="167" t="s">
        <v>47</v>
      </c>
      <c r="D199" s="168">
        <f>SUM(D192:D198)</f>
        <v>3</v>
      </c>
    </row>
    <row r="200" spans="3:9" ht="38" customHeight="1" x14ac:dyDescent="0.3">
      <c r="C200" s="169" t="s">
        <v>267</v>
      </c>
      <c r="D200" s="166"/>
    </row>
    <row r="201" spans="3:9" ht="255.5" customHeight="1" x14ac:dyDescent="0.3">
      <c r="C201" s="290" t="e" vm="3">
        <v>#VALUE!</v>
      </c>
      <c r="D201" s="291"/>
      <c r="E201" s="291"/>
      <c r="F201" s="291"/>
      <c r="G201" s="291"/>
      <c r="H201" s="292"/>
    </row>
    <row r="202" spans="3:9" x14ac:dyDescent="0.3"/>
    <row r="203" spans="3:9" x14ac:dyDescent="0.3"/>
  </sheetData>
  <sheetProtection algorithmName="SHA-512" hashValue="uJlTcqxC75rT66HK7UEMF9EybcupbTkV2N8onpXqHRcFUxBh9OqvbD1hbuIOG9ESpsulXMT7DOi0YWkM3CwJqA==" saltValue="nPvEzkhhGKzUpAWKKBRUfQ==" spinCount="100000" sheet="1" selectLockedCells="1"/>
  <mergeCells count="266">
    <mergeCell ref="D2:H2"/>
    <mergeCell ref="E1:H1"/>
    <mergeCell ref="C201:H201"/>
    <mergeCell ref="C3:H3"/>
    <mergeCell ref="C12:H12"/>
    <mergeCell ref="C13:D13"/>
    <mergeCell ref="G13:G19"/>
    <mergeCell ref="H13:H19"/>
    <mergeCell ref="C14:D14"/>
    <mergeCell ref="C15:D15"/>
    <mergeCell ref="C16:D16"/>
    <mergeCell ref="C17:D17"/>
    <mergeCell ref="C18:D18"/>
    <mergeCell ref="C19:D19"/>
    <mergeCell ref="C4:D4"/>
    <mergeCell ref="C5:H5"/>
    <mergeCell ref="C6:D6"/>
    <mergeCell ref="G6:G11"/>
    <mergeCell ref="H6:H11"/>
    <mergeCell ref="C7:D7"/>
    <mergeCell ref="C8:D8"/>
    <mergeCell ref="C9:D9"/>
    <mergeCell ref="C10:D10"/>
    <mergeCell ref="C11:D11"/>
    <mergeCell ref="C20:H20"/>
    <mergeCell ref="C21:D21"/>
    <mergeCell ref="G21:G27"/>
    <mergeCell ref="H21:H27"/>
    <mergeCell ref="C22:D22"/>
    <mergeCell ref="C23:D23"/>
    <mergeCell ref="C24:D24"/>
    <mergeCell ref="C25:D25"/>
    <mergeCell ref="C26:D26"/>
    <mergeCell ref="C27:D27"/>
    <mergeCell ref="C28:H28"/>
    <mergeCell ref="C29:D29"/>
    <mergeCell ref="G29:G31"/>
    <mergeCell ref="H29:H31"/>
    <mergeCell ref="C30:D30"/>
    <mergeCell ref="C31:D31"/>
    <mergeCell ref="D32:G32"/>
    <mergeCell ref="C33:D33"/>
    <mergeCell ref="C34:H34"/>
    <mergeCell ref="C35:D35"/>
    <mergeCell ref="G35:G37"/>
    <mergeCell ref="H35:H37"/>
    <mergeCell ref="C36:D36"/>
    <mergeCell ref="C37:D37"/>
    <mergeCell ref="C39:D39"/>
    <mergeCell ref="G39:G40"/>
    <mergeCell ref="H39:H40"/>
    <mergeCell ref="C40:D40"/>
    <mergeCell ref="C38:H38"/>
    <mergeCell ref="C41:H41"/>
    <mergeCell ref="C42:D42"/>
    <mergeCell ref="G42:G44"/>
    <mergeCell ref="H42:H44"/>
    <mergeCell ref="C43:D43"/>
    <mergeCell ref="C44:D44"/>
    <mergeCell ref="C46:D46"/>
    <mergeCell ref="G46:G47"/>
    <mergeCell ref="H46:H47"/>
    <mergeCell ref="C47:D47"/>
    <mergeCell ref="C45:H45"/>
    <mergeCell ref="C48:H48"/>
    <mergeCell ref="C49:D49"/>
    <mergeCell ref="G49:G51"/>
    <mergeCell ref="H49:H51"/>
    <mergeCell ref="C50:D50"/>
    <mergeCell ref="C51:D51"/>
    <mergeCell ref="C52:H52"/>
    <mergeCell ref="C53:D53"/>
    <mergeCell ref="G53:G55"/>
    <mergeCell ref="H53:H55"/>
    <mergeCell ref="C54:D54"/>
    <mergeCell ref="C55:D55"/>
    <mergeCell ref="C56:H56"/>
    <mergeCell ref="C57:D57"/>
    <mergeCell ref="G57:G59"/>
    <mergeCell ref="H57:H59"/>
    <mergeCell ref="C58:D58"/>
    <mergeCell ref="C59:D59"/>
    <mergeCell ref="C60:H60"/>
    <mergeCell ref="C61:D61"/>
    <mergeCell ref="G61:G63"/>
    <mergeCell ref="H61:H63"/>
    <mergeCell ref="C62:D62"/>
    <mergeCell ref="C63:D63"/>
    <mergeCell ref="D64:G64"/>
    <mergeCell ref="C65:D65"/>
    <mergeCell ref="C66:H66"/>
    <mergeCell ref="C67:D67"/>
    <mergeCell ref="G67:G71"/>
    <mergeCell ref="H67:H71"/>
    <mergeCell ref="C68:D68"/>
    <mergeCell ref="C69:D69"/>
    <mergeCell ref="C70:D70"/>
    <mergeCell ref="C71:D71"/>
    <mergeCell ref="C72:H72"/>
    <mergeCell ref="C73:D73"/>
    <mergeCell ref="G73:G77"/>
    <mergeCell ref="H73:H77"/>
    <mergeCell ref="C74:D74"/>
    <mergeCell ref="C75:D75"/>
    <mergeCell ref="C76:D76"/>
    <mergeCell ref="C77:D77"/>
    <mergeCell ref="C78:H78"/>
    <mergeCell ref="C88:H88"/>
    <mergeCell ref="C89:D89"/>
    <mergeCell ref="G89:G91"/>
    <mergeCell ref="H89:H91"/>
    <mergeCell ref="C90:D90"/>
    <mergeCell ref="C91:D91"/>
    <mergeCell ref="C79:D79"/>
    <mergeCell ref="G79:G81"/>
    <mergeCell ref="H79:H81"/>
    <mergeCell ref="C80:D80"/>
    <mergeCell ref="C81:D81"/>
    <mergeCell ref="C82:H82"/>
    <mergeCell ref="C83:D83"/>
    <mergeCell ref="G83:G87"/>
    <mergeCell ref="H83:H87"/>
    <mergeCell ref="C84:D84"/>
    <mergeCell ref="C85:D85"/>
    <mergeCell ref="C86:D86"/>
    <mergeCell ref="C87:D87"/>
    <mergeCell ref="D92:G92"/>
    <mergeCell ref="C93:D93"/>
    <mergeCell ref="C94:H94"/>
    <mergeCell ref="C95:D95"/>
    <mergeCell ref="G95:G98"/>
    <mergeCell ref="H95:H98"/>
    <mergeCell ref="C96:D96"/>
    <mergeCell ref="C97:D97"/>
    <mergeCell ref="C98:D98"/>
    <mergeCell ref="C99:H99"/>
    <mergeCell ref="C100:D100"/>
    <mergeCell ref="G100:G103"/>
    <mergeCell ref="H100:H103"/>
    <mergeCell ref="C101:D101"/>
    <mergeCell ref="C102:D102"/>
    <mergeCell ref="C103:D103"/>
    <mergeCell ref="C104:H104"/>
    <mergeCell ref="C105:D105"/>
    <mergeCell ref="G105:G107"/>
    <mergeCell ref="H105:H107"/>
    <mergeCell ref="C106:D106"/>
    <mergeCell ref="C107:D107"/>
    <mergeCell ref="C108:H108"/>
    <mergeCell ref="C109:D109"/>
    <mergeCell ref="G109:G111"/>
    <mergeCell ref="H109:H111"/>
    <mergeCell ref="C110:D110"/>
    <mergeCell ref="C111:D111"/>
    <mergeCell ref="C112:H112"/>
    <mergeCell ref="C113:D113"/>
    <mergeCell ref="G113:G115"/>
    <mergeCell ref="H113:H115"/>
    <mergeCell ref="C114:D114"/>
    <mergeCell ref="C115:D115"/>
    <mergeCell ref="C116:H116"/>
    <mergeCell ref="C117:D117"/>
    <mergeCell ref="G117:G119"/>
    <mergeCell ref="H117:H119"/>
    <mergeCell ref="C118:D118"/>
    <mergeCell ref="C119:D119"/>
    <mergeCell ref="C120:H120"/>
    <mergeCell ref="C121:D121"/>
    <mergeCell ref="G121:G123"/>
    <mergeCell ref="H121:H123"/>
    <mergeCell ref="C122:D122"/>
    <mergeCell ref="C123:D123"/>
    <mergeCell ref="D124:G124"/>
    <mergeCell ref="C125:D125"/>
    <mergeCell ref="C126:H126"/>
    <mergeCell ref="C127:D127"/>
    <mergeCell ref="G127:G129"/>
    <mergeCell ref="H127:H129"/>
    <mergeCell ref="C128:D128"/>
    <mergeCell ref="C129:D129"/>
    <mergeCell ref="C130:H130"/>
    <mergeCell ref="C131:D131"/>
    <mergeCell ref="G131:G134"/>
    <mergeCell ref="H131:H134"/>
    <mergeCell ref="C132:D132"/>
    <mergeCell ref="C133:D133"/>
    <mergeCell ref="C134:D134"/>
    <mergeCell ref="C135:H135"/>
    <mergeCell ref="C136:D136"/>
    <mergeCell ref="G136:G138"/>
    <mergeCell ref="H136:H138"/>
    <mergeCell ref="C137:D137"/>
    <mergeCell ref="C138:D138"/>
    <mergeCell ref="C140:D140"/>
    <mergeCell ref="C141:H141"/>
    <mergeCell ref="C142:D142"/>
    <mergeCell ref="G142:G144"/>
    <mergeCell ref="C143:D143"/>
    <mergeCell ref="C144:D144"/>
    <mergeCell ref="C139:G139"/>
    <mergeCell ref="C145:H145"/>
    <mergeCell ref="C146:D146"/>
    <mergeCell ref="G146:G149"/>
    <mergeCell ref="H146:H149"/>
    <mergeCell ref="C147:D147"/>
    <mergeCell ref="C148:D148"/>
    <mergeCell ref="C149:D149"/>
    <mergeCell ref="C150:H150"/>
    <mergeCell ref="C151:D151"/>
    <mergeCell ref="G151:G153"/>
    <mergeCell ref="C152:D152"/>
    <mergeCell ref="C153:D153"/>
    <mergeCell ref="C154:H154"/>
    <mergeCell ref="C155:D155"/>
    <mergeCell ref="G155:G156"/>
    <mergeCell ref="H155:H156"/>
    <mergeCell ref="C156:D156"/>
    <mergeCell ref="C157:H157"/>
    <mergeCell ref="C158:D158"/>
    <mergeCell ref="G158:G160"/>
    <mergeCell ref="C159:D159"/>
    <mergeCell ref="C160:D160"/>
    <mergeCell ref="D161:G161"/>
    <mergeCell ref="C162:D162"/>
    <mergeCell ref="C163:H163"/>
    <mergeCell ref="C164:D164"/>
    <mergeCell ref="G164:G166"/>
    <mergeCell ref="C165:D165"/>
    <mergeCell ref="C166:D166"/>
    <mergeCell ref="C181:D181"/>
    <mergeCell ref="C182:D182"/>
    <mergeCell ref="C175:H175"/>
    <mergeCell ref="C167:H167"/>
    <mergeCell ref="C168:D168"/>
    <mergeCell ref="G168:G170"/>
    <mergeCell ref="C169:D169"/>
    <mergeCell ref="C170:D170"/>
    <mergeCell ref="C171:H171"/>
    <mergeCell ref="C172:D172"/>
    <mergeCell ref="G172:G174"/>
    <mergeCell ref="C173:D173"/>
    <mergeCell ref="C174:D174"/>
    <mergeCell ref="C183:H183"/>
    <mergeCell ref="C184:D184"/>
    <mergeCell ref="G184:G186"/>
    <mergeCell ref="C185:D185"/>
    <mergeCell ref="C186:D186"/>
    <mergeCell ref="C188:G188"/>
    <mergeCell ref="C190:I190"/>
    <mergeCell ref="D187:G187"/>
    <mergeCell ref="H142:H144"/>
    <mergeCell ref="H151:H153"/>
    <mergeCell ref="H158:H160"/>
    <mergeCell ref="H164:H166"/>
    <mergeCell ref="H168:H170"/>
    <mergeCell ref="H172:H174"/>
    <mergeCell ref="H176:H178"/>
    <mergeCell ref="H180:H182"/>
    <mergeCell ref="H184:H186"/>
    <mergeCell ref="C176:D176"/>
    <mergeCell ref="G176:G178"/>
    <mergeCell ref="C177:D177"/>
    <mergeCell ref="C178:D178"/>
    <mergeCell ref="C179:H179"/>
    <mergeCell ref="C180:D180"/>
    <mergeCell ref="G180:G182"/>
  </mergeCells>
  <dataValidations count="1">
    <dataValidation type="list" allowBlank="1" showInputMessage="1" showErrorMessage="1" sqref="E184:E186 E13:E19 E21:E27 E29:E31 E35:E37 E39:E40 E42:E44 E46:E47 E49:E51 E53:E55 E57:E59 E61:E63 E67:E71 E73:E77 E79:E81 E89:E91 E83:E87 E95:E98 E100:E103 E105:E107 E109:E111 E113:E115 E117:E119 E121:E123 E131:E134 E127:E129 E136:E138 E142:E144 E146:E149 E151:E153 E158:E160 E155:E156 E164:E166 E168:E170 E172:E174 E176:E178 E180:E182 E6:E11" xr:uid="{84043B0F-6E0C-4248-B479-4241C1E3CA89}">
      <formula1>"X"</formula1>
    </dataValidation>
  </dataValidations>
  <pageMargins left="0.70866141732283472" right="0.70866141732283472" top="1.0236220472440944" bottom="1.1417322834645669" header="0.31496062992125984" footer="0.51181102362204722"/>
  <pageSetup paperSize="9" orientation="portrait" r:id="rId1"/>
  <headerFooter>
    <oddHeader xml:space="preserve">&amp;L&amp;"-,Standard"&amp;9
</oddHeader>
    <oddFooter>&amp;R&amp;P</oddFooter>
  </headerFooter>
  <rowBreaks count="7" manualBreakCount="7">
    <brk id="32" max="16383" man="1"/>
    <brk id="64" max="16383" man="1"/>
    <brk id="92" max="16383" man="1"/>
    <brk id="124" max="16383" man="1"/>
    <brk id="139" max="16383" man="1"/>
    <brk id="161" max="16383" man="1"/>
    <brk id="18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4</xdr:col>
                    <xdr:colOff>298450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4</xdr:col>
                    <xdr:colOff>50800</xdr:colOff>
                    <xdr:row>5</xdr:row>
                    <xdr:rowOff>12700</xdr:rowOff>
                  </from>
                  <to>
                    <xdr:col>4</xdr:col>
                    <xdr:colOff>222250</xdr:colOff>
                    <xdr:row>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4</xdr:col>
                    <xdr:colOff>50800</xdr:colOff>
                    <xdr:row>6</xdr:row>
                    <xdr:rowOff>12700</xdr:rowOff>
                  </from>
                  <to>
                    <xdr:col>4</xdr:col>
                    <xdr:colOff>241300</xdr:colOff>
                    <xdr:row>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4</xdr:col>
                    <xdr:colOff>50800</xdr:colOff>
                    <xdr:row>7</xdr:row>
                    <xdr:rowOff>12700</xdr:rowOff>
                  </from>
                  <to>
                    <xdr:col>4</xdr:col>
                    <xdr:colOff>241300</xdr:colOff>
                    <xdr:row>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4</xdr:col>
                    <xdr:colOff>50800</xdr:colOff>
                    <xdr:row>8</xdr:row>
                    <xdr:rowOff>25400</xdr:rowOff>
                  </from>
                  <to>
                    <xdr:col>4</xdr:col>
                    <xdr:colOff>215900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4</xdr:col>
                    <xdr:colOff>50800</xdr:colOff>
                    <xdr:row>9</xdr:row>
                    <xdr:rowOff>6350</xdr:rowOff>
                  </from>
                  <to>
                    <xdr:col>4</xdr:col>
                    <xdr:colOff>228600</xdr:colOff>
                    <xdr:row>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>
                <anchor moveWithCells="1">
                  <from>
                    <xdr:col>4</xdr:col>
                    <xdr:colOff>50800</xdr:colOff>
                    <xdr:row>10</xdr:row>
                    <xdr:rowOff>25400</xdr:rowOff>
                  </from>
                  <to>
                    <xdr:col>4</xdr:col>
                    <xdr:colOff>222250</xdr:colOff>
                    <xdr:row>10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Group Box 10">
              <controlPr defaultSize="0" autoFill="0" autoPict="0">
                <anchor moveWithCells="1">
                  <from>
                    <xdr:col>3</xdr:col>
                    <xdr:colOff>2463800</xdr:colOff>
                    <xdr:row>12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Option Button 24">
              <controlPr defaultSize="0" autoFill="0" autoLine="0" autoPict="0">
                <anchor moveWithCells="1">
                  <from>
                    <xdr:col>4</xdr:col>
                    <xdr:colOff>31750</xdr:colOff>
                    <xdr:row>12</xdr:row>
                    <xdr:rowOff>12700</xdr:rowOff>
                  </from>
                  <to>
                    <xdr:col>4</xdr:col>
                    <xdr:colOff>273050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Option Button 25">
              <controlPr defaultSize="0" autoFill="0" autoLine="0" autoPict="0">
                <anchor moveWithCells="1">
                  <from>
                    <xdr:col>4</xdr:col>
                    <xdr:colOff>31750</xdr:colOff>
                    <xdr:row>12</xdr:row>
                    <xdr:rowOff>165100</xdr:rowOff>
                  </from>
                  <to>
                    <xdr:col>4</xdr:col>
                    <xdr:colOff>234950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Option Button 26">
              <controlPr defaultSize="0" autoFill="0" autoLine="0" autoPict="0">
                <anchor moveWithCells="1">
                  <from>
                    <xdr:col>4</xdr:col>
                    <xdr:colOff>31750</xdr:colOff>
                    <xdr:row>13</xdr:row>
                    <xdr:rowOff>165100</xdr:rowOff>
                  </from>
                  <to>
                    <xdr:col>4</xdr:col>
                    <xdr:colOff>228600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Group Box 28">
              <controlPr defaultSize="0" autoFill="0" autoPict="0">
                <anchor moveWithCells="1">
                  <from>
                    <xdr:col>3</xdr:col>
                    <xdr:colOff>2451100</xdr:colOff>
                    <xdr:row>19</xdr:row>
                    <xdr:rowOff>381000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6" name="Group Box 45">
              <controlPr defaultSize="0" autoFill="0" autoPict="0">
                <anchor moveWithCells="1">
                  <from>
                    <xdr:col>3</xdr:col>
                    <xdr:colOff>1981200</xdr:colOff>
                    <xdr:row>28</xdr:row>
                    <xdr:rowOff>0</xdr:rowOff>
                  </from>
                  <to>
                    <xdr:col>4</xdr:col>
                    <xdr:colOff>292100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7" name="Option Button 46">
              <controlPr defaultSize="0" autoFill="0" autoLine="0" autoPict="0">
                <anchor moveWithCells="1">
                  <from>
                    <xdr:col>4</xdr:col>
                    <xdr:colOff>50800</xdr:colOff>
                    <xdr:row>28</xdr:row>
                    <xdr:rowOff>82550</xdr:rowOff>
                  </from>
                  <to>
                    <xdr:col>4</xdr:col>
                    <xdr:colOff>292100</xdr:colOff>
                    <xdr:row>28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8" name="Option Button 48">
              <controlPr defaultSize="0" autoFill="0" autoLine="0" autoPict="0">
                <anchor moveWithCells="1">
                  <from>
                    <xdr:col>4</xdr:col>
                    <xdr:colOff>50800</xdr:colOff>
                    <xdr:row>29</xdr:row>
                    <xdr:rowOff>76200</xdr:rowOff>
                  </from>
                  <to>
                    <xdr:col>4</xdr:col>
                    <xdr:colOff>241300</xdr:colOff>
                    <xdr:row>29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9" name="Option Button 49">
              <controlPr defaultSize="0" autoFill="0" autoLine="0" autoPict="0">
                <anchor moveWithCells="1">
                  <from>
                    <xdr:col>4</xdr:col>
                    <xdr:colOff>57150</xdr:colOff>
                    <xdr:row>30</xdr:row>
                    <xdr:rowOff>6350</xdr:rowOff>
                  </from>
                  <to>
                    <xdr:col>4</xdr:col>
                    <xdr:colOff>254000</xdr:colOff>
                    <xdr:row>30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0" name="Group Box 51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1" name="Option Button 52">
              <controlPr defaultSize="0" autoFill="0" autoLine="0" autoPict="0">
                <anchor moveWithCells="1">
                  <from>
                    <xdr:col>4</xdr:col>
                    <xdr:colOff>44450</xdr:colOff>
                    <xdr:row>34</xdr:row>
                    <xdr:rowOff>12700</xdr:rowOff>
                  </from>
                  <to>
                    <xdr:col>4</xdr:col>
                    <xdr:colOff>241300</xdr:colOff>
                    <xdr:row>34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2" name="Option Button 53">
              <controlPr defaultSize="0" autoFill="0" autoLine="0" autoPict="0">
                <anchor moveWithCells="1">
                  <from>
                    <xdr:col>4</xdr:col>
                    <xdr:colOff>44450</xdr:colOff>
                    <xdr:row>34</xdr:row>
                    <xdr:rowOff>184150</xdr:rowOff>
                  </from>
                  <to>
                    <xdr:col>4</xdr:col>
                    <xdr:colOff>266700</xdr:colOff>
                    <xdr:row>35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3" name="Option Button 54">
              <controlPr defaultSize="0" autoFill="0" autoLine="0" autoPict="0">
                <anchor moveWithCells="1">
                  <from>
                    <xdr:col>4</xdr:col>
                    <xdr:colOff>50800</xdr:colOff>
                    <xdr:row>35</xdr:row>
                    <xdr:rowOff>184150</xdr:rowOff>
                  </from>
                  <to>
                    <xdr:col>4</xdr:col>
                    <xdr:colOff>279400</xdr:colOff>
                    <xdr:row>36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4" name="Group Box 55">
              <controlPr defaultSize="0" autoFill="0" autoPict="0">
                <anchor moveWithCells="1">
                  <from>
                    <xdr:col>3</xdr:col>
                    <xdr:colOff>2463800</xdr:colOff>
                    <xdr:row>37</xdr:row>
                    <xdr:rowOff>381000</xdr:rowOff>
                  </from>
                  <to>
                    <xdr:col>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5" name="Group Box 59">
              <controlPr defaultSize="0" autoFill="0" autoPict="0">
                <anchor moveWithCells="1">
                  <from>
                    <xdr:col>3</xdr:col>
                    <xdr:colOff>2463800</xdr:colOff>
                    <xdr:row>40</xdr:row>
                    <xdr:rowOff>381000</xdr:rowOff>
                  </from>
                  <to>
                    <xdr:col>5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6" name="Group Box 64">
              <controlPr defaultSize="0" autoFill="0" autoPict="0">
                <anchor moveWithCells="1">
                  <from>
                    <xdr:col>3</xdr:col>
                    <xdr:colOff>2463800</xdr:colOff>
                    <xdr:row>45</xdr:row>
                    <xdr:rowOff>0</xdr:rowOff>
                  </from>
                  <to>
                    <xdr:col>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7" name="Group Box 68">
              <controlPr defaultSize="0" autoFill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8" name="Option Button 69">
              <controlPr defaultSize="0" autoFill="0" autoLine="0" autoPict="0">
                <anchor moveWithCells="1">
                  <from>
                    <xdr:col>4</xdr:col>
                    <xdr:colOff>44450</xdr:colOff>
                    <xdr:row>48</xdr:row>
                    <xdr:rowOff>12700</xdr:rowOff>
                  </from>
                  <to>
                    <xdr:col>4</xdr:col>
                    <xdr:colOff>266700</xdr:colOff>
                    <xdr:row>48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9" name="Option Button 70">
              <controlPr defaultSize="0" autoFill="0" autoLine="0" autoPict="0">
                <anchor moveWithCells="1">
                  <from>
                    <xdr:col>4</xdr:col>
                    <xdr:colOff>44450</xdr:colOff>
                    <xdr:row>48</xdr:row>
                    <xdr:rowOff>184150</xdr:rowOff>
                  </from>
                  <to>
                    <xdr:col>4</xdr:col>
                    <xdr:colOff>254000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0" name="Option Button 71">
              <controlPr defaultSize="0" autoFill="0" autoLine="0" autoPict="0">
                <anchor moveWithCells="1">
                  <from>
                    <xdr:col>4</xdr:col>
                    <xdr:colOff>50800</xdr:colOff>
                    <xdr:row>49</xdr:row>
                    <xdr:rowOff>184150</xdr:rowOff>
                  </from>
                  <to>
                    <xdr:col>4</xdr:col>
                    <xdr:colOff>279400</xdr:colOff>
                    <xdr:row>50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1" name="Group Box 72">
              <controlPr defaultSize="0" autoFill="0" autoPict="0">
                <anchor moveWithCells="1">
                  <from>
                    <xdr:col>4</xdr:col>
                    <xdr:colOff>0</xdr:colOff>
                    <xdr:row>51</xdr:row>
                    <xdr:rowOff>381000</xdr:rowOff>
                  </from>
                  <to>
                    <xdr:col>5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2" name="Option Button 74">
              <controlPr defaultSize="0" autoFill="0" autoLine="0" autoPict="0">
                <anchor moveWithCells="1">
                  <from>
                    <xdr:col>4</xdr:col>
                    <xdr:colOff>44450</xdr:colOff>
                    <xdr:row>52</xdr:row>
                    <xdr:rowOff>12700</xdr:rowOff>
                  </from>
                  <to>
                    <xdr:col>4</xdr:col>
                    <xdr:colOff>260350</xdr:colOff>
                    <xdr:row>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3" name="Option Button 75">
              <controlPr defaultSize="0" autoFill="0" autoLine="0" autoPict="0">
                <anchor moveWithCells="1">
                  <from>
                    <xdr:col>4</xdr:col>
                    <xdr:colOff>44450</xdr:colOff>
                    <xdr:row>52</xdr:row>
                    <xdr:rowOff>184150</xdr:rowOff>
                  </from>
                  <to>
                    <xdr:col>4</xdr:col>
                    <xdr:colOff>254000</xdr:colOff>
                    <xdr:row>53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34" name="Option Button 76">
              <controlPr defaultSize="0" autoFill="0" autoLine="0" autoPict="0">
                <anchor moveWithCells="1">
                  <from>
                    <xdr:col>4</xdr:col>
                    <xdr:colOff>44450</xdr:colOff>
                    <xdr:row>53</xdr:row>
                    <xdr:rowOff>190500</xdr:rowOff>
                  </from>
                  <to>
                    <xdr:col>4</xdr:col>
                    <xdr:colOff>254000</xdr:colOff>
                    <xdr:row>54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5" name="Group Box 77">
              <controlPr defaultSize="0" autoFill="0" autoPict="0">
                <anchor moveWithCells="1">
                  <from>
                    <xdr:col>3</xdr:col>
                    <xdr:colOff>2451100</xdr:colOff>
                    <xdr:row>56</xdr:row>
                    <xdr:rowOff>0</xdr:rowOff>
                  </from>
                  <to>
                    <xdr:col>5</xdr:col>
                    <xdr:colOff>6350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6" name="Group Box 83">
              <controlPr defaultSize="0" autoFill="0" autoPict="0">
                <anchor moveWithCells="1">
                  <from>
                    <xdr:col>4</xdr:col>
                    <xdr:colOff>0</xdr:colOff>
                    <xdr:row>60</xdr:row>
                    <xdr:rowOff>0</xdr:rowOff>
                  </from>
                  <to>
                    <xdr:col>5</xdr:col>
                    <xdr:colOff>6350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7" name="Option Button 84">
              <controlPr defaultSize="0" autoFill="0" autoLine="0" autoPict="0">
                <anchor moveWithCells="1">
                  <from>
                    <xdr:col>4</xdr:col>
                    <xdr:colOff>63500</xdr:colOff>
                    <xdr:row>60</xdr:row>
                    <xdr:rowOff>6350</xdr:rowOff>
                  </from>
                  <to>
                    <xdr:col>4</xdr:col>
                    <xdr:colOff>254000</xdr:colOff>
                    <xdr:row>60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8" name="Option Button 85">
              <controlPr defaultSize="0" autoFill="0" autoLine="0" autoPict="0">
                <anchor moveWithCells="1">
                  <from>
                    <xdr:col>4</xdr:col>
                    <xdr:colOff>63500</xdr:colOff>
                    <xdr:row>61</xdr:row>
                    <xdr:rowOff>0</xdr:rowOff>
                  </from>
                  <to>
                    <xdr:col>4</xdr:col>
                    <xdr:colOff>273050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9" name="Option Button 86">
              <controlPr defaultSize="0" autoFill="0" autoLine="0" autoPict="0">
                <anchor moveWithCells="1">
                  <from>
                    <xdr:col>4</xdr:col>
                    <xdr:colOff>63500</xdr:colOff>
                    <xdr:row>62</xdr:row>
                    <xdr:rowOff>6350</xdr:rowOff>
                  </from>
                  <to>
                    <xdr:col>4</xdr:col>
                    <xdr:colOff>260350</xdr:colOff>
                    <xdr:row>62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0" name="Group Box 90">
              <controlPr defaultSize="0" autoFill="0" autoPict="0">
                <anchor moveWithCells="1">
                  <from>
                    <xdr:col>4</xdr:col>
                    <xdr:colOff>0</xdr:colOff>
                    <xdr:row>66</xdr:row>
                    <xdr:rowOff>0</xdr:rowOff>
                  </from>
                  <to>
                    <xdr:col>4</xdr:col>
                    <xdr:colOff>292100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1" name="Group Box 97">
              <controlPr defaultSize="0" autoFill="0" autoPict="0">
                <anchor moveWithCells="1">
                  <from>
                    <xdr:col>4</xdr:col>
                    <xdr:colOff>0</xdr:colOff>
                    <xdr:row>72</xdr:row>
                    <xdr:rowOff>0</xdr:rowOff>
                  </from>
                  <to>
                    <xdr:col>5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2" name="Option Button 98">
              <controlPr defaultSize="0" autoFill="0" autoLine="0" autoPict="0">
                <anchor moveWithCells="1">
                  <from>
                    <xdr:col>4</xdr:col>
                    <xdr:colOff>44450</xdr:colOff>
                    <xdr:row>72</xdr:row>
                    <xdr:rowOff>12700</xdr:rowOff>
                  </from>
                  <to>
                    <xdr:col>4</xdr:col>
                    <xdr:colOff>234950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3" name="Option Button 100">
              <controlPr defaultSize="0" autoFill="0" autoLine="0" autoPict="0">
                <anchor moveWithCells="1">
                  <from>
                    <xdr:col>4</xdr:col>
                    <xdr:colOff>44450</xdr:colOff>
                    <xdr:row>73</xdr:row>
                    <xdr:rowOff>0</xdr:rowOff>
                  </from>
                  <to>
                    <xdr:col>4</xdr:col>
                    <xdr:colOff>241300</xdr:colOff>
                    <xdr:row>73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4" name="Option Button 101">
              <controlPr defaultSize="0" autoFill="0" autoLine="0" autoPict="0">
                <anchor moveWithCells="1">
                  <from>
                    <xdr:col>4</xdr:col>
                    <xdr:colOff>44450</xdr:colOff>
                    <xdr:row>73</xdr:row>
                    <xdr:rowOff>190500</xdr:rowOff>
                  </from>
                  <to>
                    <xdr:col>4</xdr:col>
                    <xdr:colOff>266700</xdr:colOff>
                    <xdr:row>74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45" name="Option Button 102">
              <controlPr defaultSize="0" autoFill="0" autoLine="0" autoPict="0">
                <anchor moveWithCells="1">
                  <from>
                    <xdr:col>4</xdr:col>
                    <xdr:colOff>38100</xdr:colOff>
                    <xdr:row>74</xdr:row>
                    <xdr:rowOff>177800</xdr:rowOff>
                  </from>
                  <to>
                    <xdr:col>4</xdr:col>
                    <xdr:colOff>254000</xdr:colOff>
                    <xdr:row>75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6" name="Option Button 103">
              <controlPr defaultSize="0" autoFill="0" autoLine="0" autoPict="0">
                <anchor moveWithCells="1">
                  <from>
                    <xdr:col>4</xdr:col>
                    <xdr:colOff>44450</xdr:colOff>
                    <xdr:row>75</xdr:row>
                    <xdr:rowOff>184150</xdr:rowOff>
                  </from>
                  <to>
                    <xdr:col>4</xdr:col>
                    <xdr:colOff>254000</xdr:colOff>
                    <xdr:row>76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47" name="Group Box 104">
              <controlPr defaultSize="0" autoFill="0" autoPict="0">
                <anchor moveWithCells="1">
                  <from>
                    <xdr:col>4</xdr:col>
                    <xdr:colOff>0</xdr:colOff>
                    <xdr:row>78</xdr:row>
                    <xdr:rowOff>0</xdr:rowOff>
                  </from>
                  <to>
                    <xdr:col>5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48" name="Option Button 105">
              <controlPr defaultSize="0" autoFill="0" autoLine="0" autoPict="0">
                <anchor moveWithCells="1">
                  <from>
                    <xdr:col>4</xdr:col>
                    <xdr:colOff>63500</xdr:colOff>
                    <xdr:row>78</xdr:row>
                    <xdr:rowOff>12700</xdr:rowOff>
                  </from>
                  <to>
                    <xdr:col>4</xdr:col>
                    <xdr:colOff>254000</xdr:colOff>
                    <xdr:row>78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9" name="Option Button 106">
              <controlPr defaultSize="0" autoFill="0" autoLine="0" autoPict="0">
                <anchor moveWithCells="1">
                  <from>
                    <xdr:col>4</xdr:col>
                    <xdr:colOff>50800</xdr:colOff>
                    <xdr:row>78</xdr:row>
                    <xdr:rowOff>184150</xdr:rowOff>
                  </from>
                  <to>
                    <xdr:col>4</xdr:col>
                    <xdr:colOff>254000</xdr:colOff>
                    <xdr:row>79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50" name="Option Button 107">
              <controlPr defaultSize="0" autoFill="0" autoLine="0" autoPict="0">
                <anchor moveWithCells="1">
                  <from>
                    <xdr:col>4</xdr:col>
                    <xdr:colOff>63500</xdr:colOff>
                    <xdr:row>79</xdr:row>
                    <xdr:rowOff>184150</xdr:rowOff>
                  </from>
                  <to>
                    <xdr:col>4</xdr:col>
                    <xdr:colOff>254000</xdr:colOff>
                    <xdr:row>80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51" name="Option Button 110">
              <controlPr defaultSize="0" autoFill="0" autoLine="0" autoPict="0">
                <anchor moveWithCells="1">
                  <from>
                    <xdr:col>4</xdr:col>
                    <xdr:colOff>69850</xdr:colOff>
                    <xdr:row>82</xdr:row>
                    <xdr:rowOff>114300</xdr:rowOff>
                  </from>
                  <to>
                    <xdr:col>4</xdr:col>
                    <xdr:colOff>266700</xdr:colOff>
                    <xdr:row>82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52" name="Option Button 111">
              <controlPr defaultSize="0" autoFill="0" autoLine="0" autoPict="0">
                <anchor moveWithCells="1">
                  <from>
                    <xdr:col>4</xdr:col>
                    <xdr:colOff>69850</xdr:colOff>
                    <xdr:row>83</xdr:row>
                    <xdr:rowOff>69850</xdr:rowOff>
                  </from>
                  <to>
                    <xdr:col>4</xdr:col>
                    <xdr:colOff>273050</xdr:colOff>
                    <xdr:row>83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53" name="Option Button 112">
              <controlPr defaultSize="0" autoFill="0" autoLine="0" autoPict="0">
                <anchor moveWithCells="1">
                  <from>
                    <xdr:col>4</xdr:col>
                    <xdr:colOff>63500</xdr:colOff>
                    <xdr:row>84</xdr:row>
                    <xdr:rowOff>82550</xdr:rowOff>
                  </from>
                  <to>
                    <xdr:col>4</xdr:col>
                    <xdr:colOff>292100</xdr:colOff>
                    <xdr:row>84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4" name="Option Button 113">
              <controlPr defaultSize="0" autoFill="0" autoLine="0" autoPict="0">
                <anchor moveWithCells="1">
                  <from>
                    <xdr:col>4</xdr:col>
                    <xdr:colOff>63500</xdr:colOff>
                    <xdr:row>84</xdr:row>
                    <xdr:rowOff>355600</xdr:rowOff>
                  </from>
                  <to>
                    <xdr:col>4</xdr:col>
                    <xdr:colOff>273050</xdr:colOff>
                    <xdr:row>85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55" name="Option Button 114">
              <controlPr defaultSize="0" autoFill="0" autoLine="0" autoPict="0">
                <anchor moveWithCells="1">
                  <from>
                    <xdr:col>4</xdr:col>
                    <xdr:colOff>63500</xdr:colOff>
                    <xdr:row>85</xdr:row>
                    <xdr:rowOff>190500</xdr:rowOff>
                  </from>
                  <to>
                    <xdr:col>4</xdr:col>
                    <xdr:colOff>260350</xdr:colOff>
                    <xdr:row>86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56" name="Group Box 108">
              <controlPr defaultSize="0" autoFill="0" autoPict="0">
                <anchor moveWithCells="1">
                  <from>
                    <xdr:col>4</xdr:col>
                    <xdr:colOff>0</xdr:colOff>
                    <xdr:row>82</xdr:row>
                    <xdr:rowOff>6350</xdr:rowOff>
                  </from>
                  <to>
                    <xdr:col>5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57" name="Group Box 115">
              <controlPr defaultSize="0" autoFill="0" autoPict="0">
                <anchor moveWithCells="1">
                  <from>
                    <xdr:col>3</xdr:col>
                    <xdr:colOff>2463800</xdr:colOff>
                    <xdr:row>88</xdr:row>
                    <xdr:rowOff>0</xdr:rowOff>
                  </from>
                  <to>
                    <xdr:col>5</xdr:col>
                    <xdr:colOff>6350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8" name="Option Button 121">
              <controlPr defaultSize="0" autoFill="0" autoLine="0" autoPict="0">
                <anchor moveWithCells="1">
                  <from>
                    <xdr:col>4</xdr:col>
                    <xdr:colOff>63500</xdr:colOff>
                    <xdr:row>94</xdr:row>
                    <xdr:rowOff>6350</xdr:rowOff>
                  </from>
                  <to>
                    <xdr:col>4</xdr:col>
                    <xdr:colOff>260350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9" name="Option Button 122">
              <controlPr defaultSize="0" autoFill="0" autoLine="0" autoPict="0">
                <anchor moveWithCells="1">
                  <from>
                    <xdr:col>4</xdr:col>
                    <xdr:colOff>63500</xdr:colOff>
                    <xdr:row>94</xdr:row>
                    <xdr:rowOff>184150</xdr:rowOff>
                  </from>
                  <to>
                    <xdr:col>4</xdr:col>
                    <xdr:colOff>273050</xdr:colOff>
                    <xdr:row>95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60" name="Option Button 123">
              <controlPr defaultSize="0" autoFill="0" autoLine="0" autoPict="0">
                <anchor moveWithCells="1">
                  <from>
                    <xdr:col>4</xdr:col>
                    <xdr:colOff>63500</xdr:colOff>
                    <xdr:row>95</xdr:row>
                    <xdr:rowOff>177800</xdr:rowOff>
                  </from>
                  <to>
                    <xdr:col>4</xdr:col>
                    <xdr:colOff>279400</xdr:colOff>
                    <xdr:row>96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61" name="Option Button 124">
              <controlPr defaultSize="0" autoFill="0" autoLine="0" autoPict="0">
                <anchor moveWithCells="1">
                  <from>
                    <xdr:col>4</xdr:col>
                    <xdr:colOff>63500</xdr:colOff>
                    <xdr:row>96</xdr:row>
                    <xdr:rowOff>177800</xdr:rowOff>
                  </from>
                  <to>
                    <xdr:col>4</xdr:col>
                    <xdr:colOff>266700</xdr:colOff>
                    <xdr:row>97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62" name="Group Box 120">
              <controlPr defaultSize="0" autoFill="0" autoPict="0">
                <anchor moveWithCells="1">
                  <from>
                    <xdr:col>4</xdr:col>
                    <xdr:colOff>0</xdr:colOff>
                    <xdr:row>94</xdr:row>
                    <xdr:rowOff>0</xdr:rowOff>
                  </from>
                  <to>
                    <xdr:col>5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63" name="Group Box 125">
              <controlPr defaultSize="0" autoFill="0" autoPict="0">
                <anchor moveWithCells="1">
                  <from>
                    <xdr:col>4</xdr:col>
                    <xdr:colOff>0</xdr:colOff>
                    <xdr:row>99</xdr:row>
                    <xdr:rowOff>0</xdr:rowOff>
                  </from>
                  <to>
                    <xdr:col>5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64" name="Option Button 126">
              <controlPr defaultSize="0" autoFill="0" autoLine="0" autoPict="0">
                <anchor moveWithCells="1">
                  <from>
                    <xdr:col>4</xdr:col>
                    <xdr:colOff>44450</xdr:colOff>
                    <xdr:row>99</xdr:row>
                    <xdr:rowOff>6350</xdr:rowOff>
                  </from>
                  <to>
                    <xdr:col>4</xdr:col>
                    <xdr:colOff>228600</xdr:colOff>
                    <xdr:row>99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65" name="Option Button 127">
              <controlPr defaultSize="0" autoFill="0" autoLine="0" autoPict="0">
                <anchor moveWithCells="1">
                  <from>
                    <xdr:col>4</xdr:col>
                    <xdr:colOff>44450</xdr:colOff>
                    <xdr:row>99</xdr:row>
                    <xdr:rowOff>184150</xdr:rowOff>
                  </from>
                  <to>
                    <xdr:col>4</xdr:col>
                    <xdr:colOff>234950</xdr:colOff>
                    <xdr:row>100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6" name="Option Button 128">
              <controlPr defaultSize="0" autoFill="0" autoLine="0" autoPict="0">
                <anchor moveWithCells="1">
                  <from>
                    <xdr:col>4</xdr:col>
                    <xdr:colOff>44450</xdr:colOff>
                    <xdr:row>100</xdr:row>
                    <xdr:rowOff>177800</xdr:rowOff>
                  </from>
                  <to>
                    <xdr:col>4</xdr:col>
                    <xdr:colOff>234950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67" name="Option Button 129">
              <controlPr defaultSize="0" autoFill="0" autoLine="0" autoPict="0">
                <anchor moveWithCells="1">
                  <from>
                    <xdr:col>4</xdr:col>
                    <xdr:colOff>50800</xdr:colOff>
                    <xdr:row>101</xdr:row>
                    <xdr:rowOff>177800</xdr:rowOff>
                  </from>
                  <to>
                    <xdr:col>4</xdr:col>
                    <xdr:colOff>234950</xdr:colOff>
                    <xdr:row>102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68" name="Group Box 130">
              <controlPr defaultSize="0" autoFill="0" autoPict="0">
                <anchor moveWithCells="1">
                  <from>
                    <xdr:col>4</xdr:col>
                    <xdr:colOff>0</xdr:colOff>
                    <xdr:row>104</xdr:row>
                    <xdr:rowOff>0</xdr:rowOff>
                  </from>
                  <to>
                    <xdr:col>5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69" name="Option Button 131">
              <controlPr defaultSize="0" autoFill="0" autoLine="0" autoPict="0">
                <anchor moveWithCells="1">
                  <from>
                    <xdr:col>4</xdr:col>
                    <xdr:colOff>50800</xdr:colOff>
                    <xdr:row>104</xdr:row>
                    <xdr:rowOff>0</xdr:rowOff>
                  </from>
                  <to>
                    <xdr:col>4</xdr:col>
                    <xdr:colOff>254000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70" name="Option Button 132">
              <controlPr defaultSize="0" autoFill="0" autoLine="0" autoPict="0">
                <anchor moveWithCells="1">
                  <from>
                    <xdr:col>4</xdr:col>
                    <xdr:colOff>63500</xdr:colOff>
                    <xdr:row>104</xdr:row>
                    <xdr:rowOff>184150</xdr:rowOff>
                  </from>
                  <to>
                    <xdr:col>4</xdr:col>
                    <xdr:colOff>260350</xdr:colOff>
                    <xdr:row>105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71" name="Option Button 133">
              <controlPr defaultSize="0" autoFill="0" autoLine="0" autoPict="0">
                <anchor moveWithCells="1">
                  <from>
                    <xdr:col>4</xdr:col>
                    <xdr:colOff>63500</xdr:colOff>
                    <xdr:row>105</xdr:row>
                    <xdr:rowOff>184150</xdr:rowOff>
                  </from>
                  <to>
                    <xdr:col>4</xdr:col>
                    <xdr:colOff>266700</xdr:colOff>
                    <xdr:row>106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72" name="Group Box 134">
              <controlPr defaultSize="0" autoFill="0" autoPict="0">
                <anchor moveWithCells="1">
                  <from>
                    <xdr:col>4</xdr:col>
                    <xdr:colOff>0</xdr:colOff>
                    <xdr:row>108</xdr:row>
                    <xdr:rowOff>0</xdr:rowOff>
                  </from>
                  <to>
                    <xdr:col>5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73" name="Option Button 135">
              <controlPr defaultSize="0" autoFill="0" autoLine="0" autoPict="0">
                <anchor moveWithCells="1">
                  <from>
                    <xdr:col>4</xdr:col>
                    <xdr:colOff>63500</xdr:colOff>
                    <xdr:row>108</xdr:row>
                    <xdr:rowOff>25400</xdr:rowOff>
                  </from>
                  <to>
                    <xdr:col>4</xdr:col>
                    <xdr:colOff>279400</xdr:colOff>
                    <xdr:row>108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74" name="Option Button 136">
              <controlPr defaultSize="0" autoFill="0" autoLine="0" autoPict="0">
                <anchor moveWithCells="1">
                  <from>
                    <xdr:col>4</xdr:col>
                    <xdr:colOff>63500</xdr:colOff>
                    <xdr:row>108</xdr:row>
                    <xdr:rowOff>184150</xdr:rowOff>
                  </from>
                  <to>
                    <xdr:col>4</xdr:col>
                    <xdr:colOff>254000</xdr:colOff>
                    <xdr:row>109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75" name="Option Button 137">
              <controlPr defaultSize="0" autoFill="0" autoLine="0" autoPict="0">
                <anchor moveWithCells="1">
                  <from>
                    <xdr:col>4</xdr:col>
                    <xdr:colOff>69850</xdr:colOff>
                    <xdr:row>109</xdr:row>
                    <xdr:rowOff>177800</xdr:rowOff>
                  </from>
                  <to>
                    <xdr:col>4</xdr:col>
                    <xdr:colOff>266700</xdr:colOff>
                    <xdr:row>110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76" name="Group Box 138">
              <controlPr defaultSize="0" autoFill="0" autoPict="0">
                <anchor moveWithCells="1">
                  <from>
                    <xdr:col>3</xdr:col>
                    <xdr:colOff>2463800</xdr:colOff>
                    <xdr:row>112</xdr:row>
                    <xdr:rowOff>0</xdr:rowOff>
                  </from>
                  <to>
                    <xdr:col>5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77" name="Group Box 143">
              <controlPr defaultSize="0" autoFill="0" autoPict="0">
                <anchor moveWithCells="1">
                  <from>
                    <xdr:col>4</xdr:col>
                    <xdr:colOff>0</xdr:colOff>
                    <xdr:row>116</xdr:row>
                    <xdr:rowOff>0</xdr:rowOff>
                  </from>
                  <to>
                    <xdr:col>5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78" name="Option Button 144">
              <controlPr defaultSize="0" autoFill="0" autoLine="0" autoPict="0">
                <anchor moveWithCells="1">
                  <from>
                    <xdr:col>4</xdr:col>
                    <xdr:colOff>44450</xdr:colOff>
                    <xdr:row>116</xdr:row>
                    <xdr:rowOff>6350</xdr:rowOff>
                  </from>
                  <to>
                    <xdr:col>4</xdr:col>
                    <xdr:colOff>234950</xdr:colOff>
                    <xdr:row>116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79" name="Option Button 145">
              <controlPr defaultSize="0" autoFill="0" autoLine="0" autoPict="0">
                <anchor moveWithCells="1">
                  <from>
                    <xdr:col>4</xdr:col>
                    <xdr:colOff>44450</xdr:colOff>
                    <xdr:row>116</xdr:row>
                    <xdr:rowOff>177800</xdr:rowOff>
                  </from>
                  <to>
                    <xdr:col>4</xdr:col>
                    <xdr:colOff>260350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80" name="Option Button 147">
              <controlPr defaultSize="0" autoFill="0" autoLine="0" autoPict="0">
                <anchor moveWithCells="1">
                  <from>
                    <xdr:col>4</xdr:col>
                    <xdr:colOff>50800</xdr:colOff>
                    <xdr:row>117</xdr:row>
                    <xdr:rowOff>184150</xdr:rowOff>
                  </from>
                  <to>
                    <xdr:col>4</xdr:col>
                    <xdr:colOff>260350</xdr:colOff>
                    <xdr:row>118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81" name="Group Box 148">
              <controlPr defaultSize="0" autoFill="0" autoPict="0">
                <anchor moveWithCells="1">
                  <from>
                    <xdr:col>4</xdr:col>
                    <xdr:colOff>0</xdr:colOff>
                    <xdr:row>120</xdr:row>
                    <xdr:rowOff>0</xdr:rowOff>
                  </from>
                  <to>
                    <xdr:col>5</xdr:col>
                    <xdr:colOff>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82" name="Option Button 150">
              <controlPr defaultSize="0" autoFill="0" autoLine="0" autoPict="0">
                <anchor moveWithCells="1">
                  <from>
                    <xdr:col>4</xdr:col>
                    <xdr:colOff>50800</xdr:colOff>
                    <xdr:row>120</xdr:row>
                    <xdr:rowOff>6350</xdr:rowOff>
                  </from>
                  <to>
                    <xdr:col>4</xdr:col>
                    <xdr:colOff>234950</xdr:colOff>
                    <xdr:row>120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83" name="Option Button 151">
              <controlPr defaultSize="0" autoFill="0" autoLine="0" autoPict="0">
                <anchor moveWithCells="1">
                  <from>
                    <xdr:col>4</xdr:col>
                    <xdr:colOff>63500</xdr:colOff>
                    <xdr:row>120</xdr:row>
                    <xdr:rowOff>177800</xdr:rowOff>
                  </from>
                  <to>
                    <xdr:col>4</xdr:col>
                    <xdr:colOff>254000</xdr:colOff>
                    <xdr:row>121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84" name="Option Button 154">
              <controlPr defaultSize="0" autoFill="0" autoLine="0" autoPict="0">
                <anchor moveWithCells="1">
                  <from>
                    <xdr:col>4</xdr:col>
                    <xdr:colOff>63500</xdr:colOff>
                    <xdr:row>121</xdr:row>
                    <xdr:rowOff>177800</xdr:rowOff>
                  </from>
                  <to>
                    <xdr:col>4</xdr:col>
                    <xdr:colOff>234950</xdr:colOff>
                    <xdr:row>122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85" name="Group Box 156">
              <controlPr defaultSize="0" autoFill="0" autoPict="0">
                <anchor moveWithCells="1">
                  <from>
                    <xdr:col>4</xdr:col>
                    <xdr:colOff>0</xdr:colOff>
                    <xdr:row>126</xdr:row>
                    <xdr:rowOff>0</xdr:rowOff>
                  </from>
                  <to>
                    <xdr:col>5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86" name="Option Button 157">
              <controlPr defaultSize="0" autoFill="0" autoLine="0" autoPict="0">
                <anchor moveWithCells="1">
                  <from>
                    <xdr:col>4</xdr:col>
                    <xdr:colOff>50800</xdr:colOff>
                    <xdr:row>126</xdr:row>
                    <xdr:rowOff>12700</xdr:rowOff>
                  </from>
                  <to>
                    <xdr:col>4</xdr:col>
                    <xdr:colOff>266700</xdr:colOff>
                    <xdr:row>126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87" name="Option Button 158">
              <controlPr defaultSize="0" autoFill="0" autoLine="0" autoPict="0">
                <anchor moveWithCells="1">
                  <from>
                    <xdr:col>4</xdr:col>
                    <xdr:colOff>50800</xdr:colOff>
                    <xdr:row>126</xdr:row>
                    <xdr:rowOff>184150</xdr:rowOff>
                  </from>
                  <to>
                    <xdr:col>4</xdr:col>
                    <xdr:colOff>260350</xdr:colOff>
                    <xdr:row>127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88" name="Option Button 159">
              <controlPr defaultSize="0" autoFill="0" autoLine="0" autoPict="0">
                <anchor moveWithCells="1">
                  <from>
                    <xdr:col>4</xdr:col>
                    <xdr:colOff>63500</xdr:colOff>
                    <xdr:row>127</xdr:row>
                    <xdr:rowOff>184150</xdr:rowOff>
                  </from>
                  <to>
                    <xdr:col>4</xdr:col>
                    <xdr:colOff>260350</xdr:colOff>
                    <xdr:row>128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89" name="Group Box 160">
              <controlPr defaultSize="0" autoFill="0" autoPict="0">
                <anchor moveWithCells="1">
                  <from>
                    <xdr:col>4</xdr:col>
                    <xdr:colOff>0</xdr:colOff>
                    <xdr:row>129</xdr:row>
                    <xdr:rowOff>381000</xdr:rowOff>
                  </from>
                  <to>
                    <xdr:col>5</xdr:col>
                    <xdr:colOff>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90" name="Option Button 162">
              <controlPr defaultSize="0" autoFill="0" autoLine="0" autoPict="0">
                <anchor moveWithCells="1">
                  <from>
                    <xdr:col>4</xdr:col>
                    <xdr:colOff>50800</xdr:colOff>
                    <xdr:row>130</xdr:row>
                    <xdr:rowOff>6350</xdr:rowOff>
                  </from>
                  <to>
                    <xdr:col>4</xdr:col>
                    <xdr:colOff>234950</xdr:colOff>
                    <xdr:row>130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91" name="Option Button 163">
              <controlPr defaultSize="0" autoFill="0" autoLine="0" autoPict="0">
                <anchor moveWithCells="1">
                  <from>
                    <xdr:col>4</xdr:col>
                    <xdr:colOff>50800</xdr:colOff>
                    <xdr:row>130</xdr:row>
                    <xdr:rowOff>184150</xdr:rowOff>
                  </from>
                  <to>
                    <xdr:col>4</xdr:col>
                    <xdr:colOff>241300</xdr:colOff>
                    <xdr:row>131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92" name="Option Button 164">
              <controlPr defaultSize="0" autoFill="0" autoLine="0" autoPict="0">
                <anchor moveWithCells="1">
                  <from>
                    <xdr:col>4</xdr:col>
                    <xdr:colOff>50800</xdr:colOff>
                    <xdr:row>131</xdr:row>
                    <xdr:rowOff>190500</xdr:rowOff>
                  </from>
                  <to>
                    <xdr:col>4</xdr:col>
                    <xdr:colOff>241300</xdr:colOff>
                    <xdr:row>132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93" name="Option Button 165">
              <controlPr defaultSize="0" autoFill="0" autoLine="0" autoPict="0">
                <anchor moveWithCells="1">
                  <from>
                    <xdr:col>4</xdr:col>
                    <xdr:colOff>50800</xdr:colOff>
                    <xdr:row>132</xdr:row>
                    <xdr:rowOff>184150</xdr:rowOff>
                  </from>
                  <to>
                    <xdr:col>4</xdr:col>
                    <xdr:colOff>234950</xdr:colOff>
                    <xdr:row>133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94" name="Group Box 166">
              <controlPr defaultSize="0" autoFill="0" autoPict="0">
                <anchor moveWithCells="1">
                  <from>
                    <xdr:col>4</xdr:col>
                    <xdr:colOff>0</xdr:colOff>
                    <xdr:row>135</xdr:row>
                    <xdr:rowOff>0</xdr:rowOff>
                  </from>
                  <to>
                    <xdr:col>5</xdr:col>
                    <xdr:colOff>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95" name="Group Box 171">
              <controlPr defaultSize="0" autoFill="0" autoPict="0">
                <anchor moveWithCells="1">
                  <from>
                    <xdr:col>4</xdr:col>
                    <xdr:colOff>0</xdr:colOff>
                    <xdr:row>141</xdr:row>
                    <xdr:rowOff>0</xdr:rowOff>
                  </from>
                  <to>
                    <xdr:col>5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96" name="Option Button 172">
              <controlPr defaultSize="0" autoFill="0" autoLine="0" autoPict="0">
                <anchor moveWithCells="1">
                  <from>
                    <xdr:col>4</xdr:col>
                    <xdr:colOff>50800</xdr:colOff>
                    <xdr:row>141</xdr:row>
                    <xdr:rowOff>12700</xdr:rowOff>
                  </from>
                  <to>
                    <xdr:col>4</xdr:col>
                    <xdr:colOff>241300</xdr:colOff>
                    <xdr:row>141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97" name="Option Button 174">
              <controlPr defaultSize="0" autoFill="0" autoLine="0" autoPict="0">
                <anchor moveWithCells="1">
                  <from>
                    <xdr:col>4</xdr:col>
                    <xdr:colOff>50800</xdr:colOff>
                    <xdr:row>142</xdr:row>
                    <xdr:rowOff>0</xdr:rowOff>
                  </from>
                  <to>
                    <xdr:col>4</xdr:col>
                    <xdr:colOff>260350</xdr:colOff>
                    <xdr:row>142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98" name="Option Button 175">
              <controlPr defaultSize="0" autoFill="0" autoLine="0" autoPict="0">
                <anchor moveWithCells="1">
                  <from>
                    <xdr:col>4</xdr:col>
                    <xdr:colOff>50800</xdr:colOff>
                    <xdr:row>143</xdr:row>
                    <xdr:rowOff>0</xdr:rowOff>
                  </from>
                  <to>
                    <xdr:col>4</xdr:col>
                    <xdr:colOff>254000</xdr:colOff>
                    <xdr:row>143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99" name="Group Box 176">
              <controlPr defaultSize="0" autoFill="0" autoPict="0">
                <anchor moveWithCells="1">
                  <from>
                    <xdr:col>4</xdr:col>
                    <xdr:colOff>0</xdr:colOff>
                    <xdr:row>145</xdr:row>
                    <xdr:rowOff>0</xdr:rowOff>
                  </from>
                  <to>
                    <xdr:col>5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00" name="Option Button 178">
              <controlPr defaultSize="0" autoFill="0" autoLine="0" autoPict="0">
                <anchor moveWithCells="1">
                  <from>
                    <xdr:col>4</xdr:col>
                    <xdr:colOff>50800</xdr:colOff>
                    <xdr:row>145</xdr:row>
                    <xdr:rowOff>25400</xdr:rowOff>
                  </from>
                  <to>
                    <xdr:col>4</xdr:col>
                    <xdr:colOff>234950</xdr:colOff>
                    <xdr:row>145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01" name="Option Button 179">
              <controlPr defaultSize="0" autoFill="0" autoLine="0" autoPict="0">
                <anchor moveWithCells="1">
                  <from>
                    <xdr:col>4</xdr:col>
                    <xdr:colOff>50800</xdr:colOff>
                    <xdr:row>145</xdr:row>
                    <xdr:rowOff>177800</xdr:rowOff>
                  </from>
                  <to>
                    <xdr:col>4</xdr:col>
                    <xdr:colOff>241300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02" name="Option Button 180">
              <controlPr defaultSize="0" autoFill="0" autoLine="0" autoPict="0">
                <anchor moveWithCells="1">
                  <from>
                    <xdr:col>4</xdr:col>
                    <xdr:colOff>63500</xdr:colOff>
                    <xdr:row>147</xdr:row>
                    <xdr:rowOff>0</xdr:rowOff>
                  </from>
                  <to>
                    <xdr:col>4</xdr:col>
                    <xdr:colOff>260350</xdr:colOff>
                    <xdr:row>147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03" name="Option Button 181">
              <controlPr defaultSize="0" autoFill="0" autoLine="0" autoPict="0">
                <anchor moveWithCells="1">
                  <from>
                    <xdr:col>4</xdr:col>
                    <xdr:colOff>50800</xdr:colOff>
                    <xdr:row>148</xdr:row>
                    <xdr:rowOff>6350</xdr:rowOff>
                  </from>
                  <to>
                    <xdr:col>4</xdr:col>
                    <xdr:colOff>260350</xdr:colOff>
                    <xdr:row>148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04" name="Option Button 183">
              <controlPr defaultSize="0" autoFill="0" autoLine="0" autoPict="0">
                <anchor moveWithCells="1">
                  <from>
                    <xdr:col>4</xdr:col>
                    <xdr:colOff>44450</xdr:colOff>
                    <xdr:row>150</xdr:row>
                    <xdr:rowOff>25400</xdr:rowOff>
                  </from>
                  <to>
                    <xdr:col>4</xdr:col>
                    <xdr:colOff>234950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05" name="Option Button 184">
              <controlPr defaultSize="0" autoFill="0" autoLine="0" autoPict="0">
                <anchor moveWithCells="1">
                  <from>
                    <xdr:col>4</xdr:col>
                    <xdr:colOff>44450</xdr:colOff>
                    <xdr:row>151</xdr:row>
                    <xdr:rowOff>6350</xdr:rowOff>
                  </from>
                  <to>
                    <xdr:col>4</xdr:col>
                    <xdr:colOff>228600</xdr:colOff>
                    <xdr:row>151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06" name="Option Button 185">
              <controlPr defaultSize="0" autoFill="0" autoLine="0" autoPict="0">
                <anchor moveWithCells="1">
                  <from>
                    <xdr:col>4</xdr:col>
                    <xdr:colOff>44450</xdr:colOff>
                    <xdr:row>151</xdr:row>
                    <xdr:rowOff>165100</xdr:rowOff>
                  </from>
                  <to>
                    <xdr:col>4</xdr:col>
                    <xdr:colOff>234950</xdr:colOff>
                    <xdr:row>152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07" name="Group Box 182">
              <controlPr defaultSize="0" autoFill="0" autoPict="0">
                <anchor moveWithCells="1">
                  <from>
                    <xdr:col>4</xdr:col>
                    <xdr:colOff>0</xdr:colOff>
                    <xdr:row>150</xdr:row>
                    <xdr:rowOff>0</xdr:rowOff>
                  </from>
                  <to>
                    <xdr:col>5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08" name="Group Box 186">
              <controlPr defaultSize="0" autoFill="0" autoPict="0">
                <anchor moveWithCells="1">
                  <from>
                    <xdr:col>4</xdr:col>
                    <xdr:colOff>0</xdr:colOff>
                    <xdr:row>153</xdr:row>
                    <xdr:rowOff>381000</xdr:rowOff>
                  </from>
                  <to>
                    <xdr:col>5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09" name="Option Button 187">
              <controlPr defaultSize="0" autoFill="0" autoLine="0" autoPict="0">
                <anchor moveWithCells="1">
                  <from>
                    <xdr:col>4</xdr:col>
                    <xdr:colOff>50800</xdr:colOff>
                    <xdr:row>154</xdr:row>
                    <xdr:rowOff>25400</xdr:rowOff>
                  </from>
                  <to>
                    <xdr:col>4</xdr:col>
                    <xdr:colOff>254000</xdr:colOff>
                    <xdr:row>154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10" name="Option Button 188">
              <controlPr defaultSize="0" autoFill="0" autoLine="0" autoPict="0">
                <anchor moveWithCells="1">
                  <from>
                    <xdr:col>4</xdr:col>
                    <xdr:colOff>63500</xdr:colOff>
                    <xdr:row>154</xdr:row>
                    <xdr:rowOff>177800</xdr:rowOff>
                  </from>
                  <to>
                    <xdr:col>4</xdr:col>
                    <xdr:colOff>254000</xdr:colOff>
                    <xdr:row>155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11" name="Group Box 189">
              <controlPr defaultSize="0" autoFill="0" autoPict="0">
                <anchor moveWithCells="1">
                  <from>
                    <xdr:col>4</xdr:col>
                    <xdr:colOff>0</xdr:colOff>
                    <xdr:row>157</xdr:row>
                    <xdr:rowOff>0</xdr:rowOff>
                  </from>
                  <to>
                    <xdr:col>5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12" name="Option Button 196">
              <controlPr defaultSize="0" autoFill="0" autoLine="0" autoPict="0">
                <anchor moveWithCells="1">
                  <from>
                    <xdr:col>4</xdr:col>
                    <xdr:colOff>63500</xdr:colOff>
                    <xdr:row>163</xdr:row>
                    <xdr:rowOff>25400</xdr:rowOff>
                  </from>
                  <to>
                    <xdr:col>4</xdr:col>
                    <xdr:colOff>260350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13" name="Option Button 197">
              <controlPr defaultSize="0" autoFill="0" autoLine="0" autoPict="0">
                <anchor moveWithCells="1">
                  <from>
                    <xdr:col>4</xdr:col>
                    <xdr:colOff>69850</xdr:colOff>
                    <xdr:row>163</xdr:row>
                    <xdr:rowOff>177800</xdr:rowOff>
                  </from>
                  <to>
                    <xdr:col>4</xdr:col>
                    <xdr:colOff>279400</xdr:colOff>
                    <xdr:row>164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14" name="Option Button 198">
              <controlPr defaultSize="0" autoFill="0" autoLine="0" autoPict="0">
                <anchor moveWithCells="1">
                  <from>
                    <xdr:col>4</xdr:col>
                    <xdr:colOff>69850</xdr:colOff>
                    <xdr:row>164</xdr:row>
                    <xdr:rowOff>177800</xdr:rowOff>
                  </from>
                  <to>
                    <xdr:col>4</xdr:col>
                    <xdr:colOff>279400</xdr:colOff>
                    <xdr:row>165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15" name="Group Box 195">
              <controlPr defaultSize="0" autoFill="0" autoPict="0">
                <anchor moveWithCells="1">
                  <from>
                    <xdr:col>4</xdr:col>
                    <xdr:colOff>0</xdr:colOff>
                    <xdr:row>163</xdr:row>
                    <xdr:rowOff>0</xdr:rowOff>
                  </from>
                  <to>
                    <xdr:col>5</xdr:col>
                    <xdr:colOff>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16" name="Group Box 199">
              <controlPr defaultSize="0" autoFill="0" autoPict="0">
                <anchor moveWithCells="1">
                  <from>
                    <xdr:col>3</xdr:col>
                    <xdr:colOff>2463800</xdr:colOff>
                    <xdr:row>167</xdr:row>
                    <xdr:rowOff>0</xdr:rowOff>
                  </from>
                  <to>
                    <xdr:col>5</xdr:col>
                    <xdr:colOff>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17" name="Option Button 200">
              <controlPr defaultSize="0" autoFill="0" autoLine="0" autoPict="0">
                <anchor moveWithCells="1">
                  <from>
                    <xdr:col>4</xdr:col>
                    <xdr:colOff>50800</xdr:colOff>
                    <xdr:row>167</xdr:row>
                    <xdr:rowOff>12700</xdr:rowOff>
                  </from>
                  <to>
                    <xdr:col>4</xdr:col>
                    <xdr:colOff>234950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18" name="Option Button 202">
              <controlPr defaultSize="0" autoFill="0" autoLine="0" autoPict="0">
                <anchor moveWithCells="1">
                  <from>
                    <xdr:col>4</xdr:col>
                    <xdr:colOff>50800</xdr:colOff>
                    <xdr:row>167</xdr:row>
                    <xdr:rowOff>190500</xdr:rowOff>
                  </from>
                  <to>
                    <xdr:col>4</xdr:col>
                    <xdr:colOff>292100</xdr:colOff>
                    <xdr:row>168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19" name="Option Button 203">
              <controlPr defaultSize="0" autoFill="0" autoLine="0" autoPict="0">
                <anchor moveWithCells="1">
                  <from>
                    <xdr:col>4</xdr:col>
                    <xdr:colOff>50800</xdr:colOff>
                    <xdr:row>168</xdr:row>
                    <xdr:rowOff>190500</xdr:rowOff>
                  </from>
                  <to>
                    <xdr:col>4</xdr:col>
                    <xdr:colOff>260350</xdr:colOff>
                    <xdr:row>169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20" name="Option Button 206">
              <controlPr defaultSize="0" autoFill="0" autoLine="0" autoPict="0">
                <anchor moveWithCells="1">
                  <from>
                    <xdr:col>4</xdr:col>
                    <xdr:colOff>50800</xdr:colOff>
                    <xdr:row>171</xdr:row>
                    <xdr:rowOff>25400</xdr:rowOff>
                  </from>
                  <to>
                    <xdr:col>4</xdr:col>
                    <xdr:colOff>254000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21" name="Option Button 207">
              <controlPr defaultSize="0" autoFill="0" autoLine="0" autoPict="0">
                <anchor moveWithCells="1">
                  <from>
                    <xdr:col>4</xdr:col>
                    <xdr:colOff>50800</xdr:colOff>
                    <xdr:row>171</xdr:row>
                    <xdr:rowOff>190500</xdr:rowOff>
                  </from>
                  <to>
                    <xdr:col>4</xdr:col>
                    <xdr:colOff>266700</xdr:colOff>
                    <xdr:row>172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22" name="Option Button 208">
              <controlPr defaultSize="0" autoFill="0" autoLine="0" autoPict="0">
                <anchor moveWithCells="1">
                  <from>
                    <xdr:col>4</xdr:col>
                    <xdr:colOff>50800</xdr:colOff>
                    <xdr:row>172</xdr:row>
                    <xdr:rowOff>184150</xdr:rowOff>
                  </from>
                  <to>
                    <xdr:col>4</xdr:col>
                    <xdr:colOff>234950</xdr:colOff>
                    <xdr:row>173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23" name="Group Box 204">
              <controlPr defaultSize="0" autoFill="0" autoPict="0">
                <anchor moveWithCells="1">
                  <from>
                    <xdr:col>4</xdr:col>
                    <xdr:colOff>0</xdr:colOff>
                    <xdr:row>171</xdr:row>
                    <xdr:rowOff>0</xdr:rowOff>
                  </from>
                  <to>
                    <xdr:col>5</xdr:col>
                    <xdr:colOff>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24" name="Group Box 209">
              <controlPr defaultSize="0" autoFill="0" autoPict="0">
                <anchor moveWithCells="1">
                  <from>
                    <xdr:col>4</xdr:col>
                    <xdr:colOff>0</xdr:colOff>
                    <xdr:row>175</xdr:row>
                    <xdr:rowOff>0</xdr:rowOff>
                  </from>
                  <to>
                    <xdr:col>5</xdr:col>
                    <xdr:colOff>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25" name="Option Button 210">
              <controlPr defaultSize="0" autoFill="0" autoLine="0" autoPict="0">
                <anchor moveWithCells="1">
                  <from>
                    <xdr:col>4</xdr:col>
                    <xdr:colOff>63500</xdr:colOff>
                    <xdr:row>175</xdr:row>
                    <xdr:rowOff>12700</xdr:rowOff>
                  </from>
                  <to>
                    <xdr:col>4</xdr:col>
                    <xdr:colOff>241300</xdr:colOff>
                    <xdr:row>175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26" name="Option Button 211">
              <controlPr defaultSize="0" autoFill="0" autoLine="0" autoPict="0">
                <anchor moveWithCells="1">
                  <from>
                    <xdr:col>4</xdr:col>
                    <xdr:colOff>63500</xdr:colOff>
                    <xdr:row>175</xdr:row>
                    <xdr:rowOff>190500</xdr:rowOff>
                  </from>
                  <to>
                    <xdr:col>4</xdr:col>
                    <xdr:colOff>260350</xdr:colOff>
                    <xdr:row>176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27" name="Option Button 212">
              <controlPr defaultSize="0" autoFill="0" autoLine="0" autoPict="0">
                <anchor moveWithCells="1">
                  <from>
                    <xdr:col>4</xdr:col>
                    <xdr:colOff>63500</xdr:colOff>
                    <xdr:row>176</xdr:row>
                    <xdr:rowOff>184150</xdr:rowOff>
                  </from>
                  <to>
                    <xdr:col>4</xdr:col>
                    <xdr:colOff>254000</xdr:colOff>
                    <xdr:row>177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28" name="Group Box 213">
              <controlPr defaultSize="0" autoFill="0" autoPict="0">
                <anchor moveWithCells="1">
                  <from>
                    <xdr:col>3</xdr:col>
                    <xdr:colOff>1981200</xdr:colOff>
                    <xdr:row>179</xdr:row>
                    <xdr:rowOff>0</xdr:rowOff>
                  </from>
                  <to>
                    <xdr:col>5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29" name="Option Button 214">
              <controlPr defaultSize="0" autoFill="0" autoLine="0" autoPict="0">
                <anchor moveWithCells="1">
                  <from>
                    <xdr:col>4</xdr:col>
                    <xdr:colOff>50800</xdr:colOff>
                    <xdr:row>179</xdr:row>
                    <xdr:rowOff>25400</xdr:rowOff>
                  </from>
                  <to>
                    <xdr:col>4</xdr:col>
                    <xdr:colOff>241300</xdr:colOff>
                    <xdr:row>179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30" name="Option Button 216">
              <controlPr defaultSize="0" autoFill="0" autoLine="0" autoPict="0">
                <anchor moveWithCells="1">
                  <from>
                    <xdr:col>4</xdr:col>
                    <xdr:colOff>50800</xdr:colOff>
                    <xdr:row>179</xdr:row>
                    <xdr:rowOff>184150</xdr:rowOff>
                  </from>
                  <to>
                    <xdr:col>4</xdr:col>
                    <xdr:colOff>234950</xdr:colOff>
                    <xdr:row>180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31" name="Option Button 217">
              <controlPr defaultSize="0" autoFill="0" autoLine="0" autoPict="0">
                <anchor moveWithCells="1">
                  <from>
                    <xdr:col>4</xdr:col>
                    <xdr:colOff>63500</xdr:colOff>
                    <xdr:row>180</xdr:row>
                    <xdr:rowOff>177800</xdr:rowOff>
                  </from>
                  <to>
                    <xdr:col>4</xdr:col>
                    <xdr:colOff>228600</xdr:colOff>
                    <xdr:row>181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32" name="Option Button 219">
              <controlPr defaultSize="0" autoFill="0" autoLine="0" autoPict="0">
                <anchor moveWithCells="1">
                  <from>
                    <xdr:col>4</xdr:col>
                    <xdr:colOff>44450</xdr:colOff>
                    <xdr:row>183</xdr:row>
                    <xdr:rowOff>25400</xdr:rowOff>
                  </from>
                  <to>
                    <xdr:col>4</xdr:col>
                    <xdr:colOff>228600</xdr:colOff>
                    <xdr:row>183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33" name="Option Button 221">
              <controlPr defaultSize="0" autoFill="0" autoLine="0" autoPict="0">
                <anchor moveWithCells="1">
                  <from>
                    <xdr:col>4</xdr:col>
                    <xdr:colOff>38100</xdr:colOff>
                    <xdr:row>183</xdr:row>
                    <xdr:rowOff>190500</xdr:rowOff>
                  </from>
                  <to>
                    <xdr:col>4</xdr:col>
                    <xdr:colOff>228600</xdr:colOff>
                    <xdr:row>184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34" name="Option Button 222">
              <controlPr defaultSize="0" autoFill="0" autoLine="0" autoPict="0">
                <anchor moveWithCells="1">
                  <from>
                    <xdr:col>4</xdr:col>
                    <xdr:colOff>44450</xdr:colOff>
                    <xdr:row>184</xdr:row>
                    <xdr:rowOff>184150</xdr:rowOff>
                  </from>
                  <to>
                    <xdr:col>4</xdr:col>
                    <xdr:colOff>228600</xdr:colOff>
                    <xdr:row>185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35" name="Group Box 218">
              <controlPr defaultSize="0" autoFill="0" autoPict="0">
                <anchor moveWithCells="1">
                  <from>
                    <xdr:col>3</xdr:col>
                    <xdr:colOff>2463800</xdr:colOff>
                    <xdr:row>182</xdr:row>
                    <xdr:rowOff>381000</xdr:rowOff>
                  </from>
                  <to>
                    <xdr:col>5</xdr:col>
                    <xdr:colOff>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36" name="Option Button 224">
              <controlPr defaultSize="0" autoFill="0" autoLine="0" autoPict="0">
                <anchor moveWithCells="1">
                  <from>
                    <xdr:col>4</xdr:col>
                    <xdr:colOff>31750</xdr:colOff>
                    <xdr:row>14</xdr:row>
                    <xdr:rowOff>165100</xdr:rowOff>
                  </from>
                  <to>
                    <xdr:col>4</xdr:col>
                    <xdr:colOff>234950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37" name="Option Button 225">
              <controlPr defaultSize="0" autoFill="0" autoLine="0" autoPict="0">
                <anchor moveWithCells="1">
                  <from>
                    <xdr:col>4</xdr:col>
                    <xdr:colOff>31750</xdr:colOff>
                    <xdr:row>15</xdr:row>
                    <xdr:rowOff>190500</xdr:rowOff>
                  </from>
                  <to>
                    <xdr:col>4</xdr:col>
                    <xdr:colOff>241300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38" name="Option Button 226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184150</xdr:rowOff>
                  </from>
                  <to>
                    <xdr:col>4</xdr:col>
                    <xdr:colOff>222250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39" name="Option Button 227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190500</xdr:rowOff>
                  </from>
                  <to>
                    <xdr:col>4</xdr:col>
                    <xdr:colOff>228600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40" name="Option Button 230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12700</xdr:rowOff>
                  </from>
                  <to>
                    <xdr:col>4</xdr:col>
                    <xdr:colOff>228600</xdr:colOff>
                    <xdr:row>20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41" name="Option Button 231">
              <controlPr defaultSize="0" autoFill="0" autoLine="0" autoPict="0">
                <anchor moveWithCells="1">
                  <from>
                    <xdr:col>4</xdr:col>
                    <xdr:colOff>31750</xdr:colOff>
                    <xdr:row>21</xdr:row>
                    <xdr:rowOff>0</xdr:rowOff>
                  </from>
                  <to>
                    <xdr:col>4</xdr:col>
                    <xdr:colOff>234950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42" name="Option Button 232">
              <controlPr defaultSize="0" autoFill="0" autoLine="0" autoPict="0">
                <anchor moveWithCells="1">
                  <from>
                    <xdr:col>4</xdr:col>
                    <xdr:colOff>31750</xdr:colOff>
                    <xdr:row>21</xdr:row>
                    <xdr:rowOff>190500</xdr:rowOff>
                  </from>
                  <to>
                    <xdr:col>4</xdr:col>
                    <xdr:colOff>203200</xdr:colOff>
                    <xdr:row>22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43" name="Option Button 233">
              <controlPr defaultSize="0" autoFill="0" autoLine="0" autoPict="0">
                <anchor moveWithCells="1">
                  <from>
                    <xdr:col>4</xdr:col>
                    <xdr:colOff>31750</xdr:colOff>
                    <xdr:row>22</xdr:row>
                    <xdr:rowOff>190500</xdr:rowOff>
                  </from>
                  <to>
                    <xdr:col>4</xdr:col>
                    <xdr:colOff>228600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44" name="Option Button 234">
              <controlPr defaultSize="0" autoFill="0" autoLine="0" autoPict="0">
                <anchor moveWithCells="1">
                  <from>
                    <xdr:col>4</xdr:col>
                    <xdr:colOff>31750</xdr:colOff>
                    <xdr:row>24</xdr:row>
                    <xdr:rowOff>0</xdr:rowOff>
                  </from>
                  <to>
                    <xdr:col>4</xdr:col>
                    <xdr:colOff>228600</xdr:colOff>
                    <xdr:row>24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45" name="Option Button 235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0</xdr:rowOff>
                  </from>
                  <to>
                    <xdr:col>4</xdr:col>
                    <xdr:colOff>222250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46" name="Option Button 236">
              <controlPr defaultSize="0" autoFill="0" autoLine="0" autoPict="0">
                <anchor moveWithCells="1">
                  <from>
                    <xdr:col>4</xdr:col>
                    <xdr:colOff>44450</xdr:colOff>
                    <xdr:row>25</xdr:row>
                    <xdr:rowOff>184150</xdr:rowOff>
                  </from>
                  <to>
                    <xdr:col>4</xdr:col>
                    <xdr:colOff>234950</xdr:colOff>
                    <xdr:row>26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47" name="Option Button 238">
              <controlPr defaultSize="0" autoFill="0" autoLine="0" autoPict="0">
                <anchor moveWithCells="1">
                  <from>
                    <xdr:col>4</xdr:col>
                    <xdr:colOff>50800</xdr:colOff>
                    <xdr:row>38</xdr:row>
                    <xdr:rowOff>25400</xdr:rowOff>
                  </from>
                  <to>
                    <xdr:col>4</xdr:col>
                    <xdr:colOff>241300</xdr:colOff>
                    <xdr:row>38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48" name="Option Button 240">
              <controlPr defaultSize="0" autoFill="0" autoLine="0" autoPict="0">
                <anchor moveWithCells="1">
                  <from>
                    <xdr:col>4</xdr:col>
                    <xdr:colOff>50800</xdr:colOff>
                    <xdr:row>38</xdr:row>
                    <xdr:rowOff>184150</xdr:rowOff>
                  </from>
                  <to>
                    <xdr:col>4</xdr:col>
                    <xdr:colOff>228600</xdr:colOff>
                    <xdr:row>39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49" name="Option Button 241">
              <controlPr defaultSize="0" autoFill="0" autoLine="0" autoPict="0">
                <anchor moveWithCells="1">
                  <from>
                    <xdr:col>4</xdr:col>
                    <xdr:colOff>50800</xdr:colOff>
                    <xdr:row>41</xdr:row>
                    <xdr:rowOff>12700</xdr:rowOff>
                  </from>
                  <to>
                    <xdr:col>4</xdr:col>
                    <xdr:colOff>254000</xdr:colOff>
                    <xdr:row>41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50" name="Option Button 242">
              <controlPr defaultSize="0" autoFill="0" autoLine="0" autoPict="0">
                <anchor moveWithCells="1">
                  <from>
                    <xdr:col>4</xdr:col>
                    <xdr:colOff>63500</xdr:colOff>
                    <xdr:row>42</xdr:row>
                    <xdr:rowOff>6350</xdr:rowOff>
                  </from>
                  <to>
                    <xdr:col>4</xdr:col>
                    <xdr:colOff>228600</xdr:colOff>
                    <xdr:row>42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51" name="Option Button 243">
              <controlPr defaultSize="0" autoFill="0" autoLine="0" autoPict="0">
                <anchor moveWithCells="1">
                  <from>
                    <xdr:col>4</xdr:col>
                    <xdr:colOff>63500</xdr:colOff>
                    <xdr:row>42</xdr:row>
                    <xdr:rowOff>184150</xdr:rowOff>
                  </from>
                  <to>
                    <xdr:col>4</xdr:col>
                    <xdr:colOff>254000</xdr:colOff>
                    <xdr:row>43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52" name="Option Button 244">
              <controlPr defaultSize="0" autoFill="0" autoLine="0" autoPict="0">
                <anchor moveWithCells="1">
                  <from>
                    <xdr:col>4</xdr:col>
                    <xdr:colOff>50800</xdr:colOff>
                    <xdr:row>45</xdr:row>
                    <xdr:rowOff>25400</xdr:rowOff>
                  </from>
                  <to>
                    <xdr:col>4</xdr:col>
                    <xdr:colOff>241300</xdr:colOff>
                    <xdr:row>45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53" name="Option Button 245">
              <controlPr defaultSize="0" autoFill="0" autoLine="0" autoPict="0">
                <anchor moveWithCells="1">
                  <from>
                    <xdr:col>4</xdr:col>
                    <xdr:colOff>50800</xdr:colOff>
                    <xdr:row>46</xdr:row>
                    <xdr:rowOff>0</xdr:rowOff>
                  </from>
                  <to>
                    <xdr:col>4</xdr:col>
                    <xdr:colOff>241300</xdr:colOff>
                    <xdr:row>46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54" name="Option Button 247">
              <controlPr defaultSize="0" autoFill="0" autoLine="0" autoPict="0">
                <anchor moveWithCells="1">
                  <from>
                    <xdr:col>4</xdr:col>
                    <xdr:colOff>63500</xdr:colOff>
                    <xdr:row>56</xdr:row>
                    <xdr:rowOff>25400</xdr:rowOff>
                  </from>
                  <to>
                    <xdr:col>4</xdr:col>
                    <xdr:colOff>234950</xdr:colOff>
                    <xdr:row>56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155" name="Option Button 248">
              <controlPr defaultSize="0" autoFill="0" autoLine="0" autoPict="0">
                <anchor moveWithCells="1">
                  <from>
                    <xdr:col>4</xdr:col>
                    <xdr:colOff>69850</xdr:colOff>
                    <xdr:row>56</xdr:row>
                    <xdr:rowOff>190500</xdr:rowOff>
                  </from>
                  <to>
                    <xdr:col>4</xdr:col>
                    <xdr:colOff>254000</xdr:colOff>
                    <xdr:row>57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156" name="Option Button 249">
              <controlPr defaultSize="0" autoFill="0" autoLine="0" autoPict="0">
                <anchor moveWithCells="1">
                  <from>
                    <xdr:col>4</xdr:col>
                    <xdr:colOff>63500</xdr:colOff>
                    <xdr:row>57</xdr:row>
                    <xdr:rowOff>184150</xdr:rowOff>
                  </from>
                  <to>
                    <xdr:col>4</xdr:col>
                    <xdr:colOff>241300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57" name="Option Button 250">
              <controlPr defaultSize="0" autoFill="0" autoLine="0" autoPict="0">
                <anchor moveWithCells="1">
                  <from>
                    <xdr:col>4</xdr:col>
                    <xdr:colOff>44450</xdr:colOff>
                    <xdr:row>66</xdr:row>
                    <xdr:rowOff>12700</xdr:rowOff>
                  </from>
                  <to>
                    <xdr:col>4</xdr:col>
                    <xdr:colOff>228600</xdr:colOff>
                    <xdr:row>66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58" name="Option Button 251">
              <controlPr defaultSize="0" autoFill="0" autoLine="0" autoPict="0">
                <anchor moveWithCells="1">
                  <from>
                    <xdr:col>4</xdr:col>
                    <xdr:colOff>50800</xdr:colOff>
                    <xdr:row>67</xdr:row>
                    <xdr:rowOff>0</xdr:rowOff>
                  </from>
                  <to>
                    <xdr:col>4</xdr:col>
                    <xdr:colOff>228600</xdr:colOff>
                    <xdr:row>67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59" name="Option Button 252">
              <controlPr defaultSize="0" autoFill="0" autoLine="0" autoPict="0">
                <anchor moveWithCells="1">
                  <from>
                    <xdr:col>4</xdr:col>
                    <xdr:colOff>44450</xdr:colOff>
                    <xdr:row>68</xdr:row>
                    <xdr:rowOff>6350</xdr:rowOff>
                  </from>
                  <to>
                    <xdr:col>4</xdr:col>
                    <xdr:colOff>254000</xdr:colOff>
                    <xdr:row>68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60" name="Option Button 253">
              <controlPr defaultSize="0" autoFill="0" autoLine="0" autoPict="0">
                <anchor moveWithCells="1">
                  <from>
                    <xdr:col>4</xdr:col>
                    <xdr:colOff>44450</xdr:colOff>
                    <xdr:row>68</xdr:row>
                    <xdr:rowOff>190500</xdr:rowOff>
                  </from>
                  <to>
                    <xdr:col>4</xdr:col>
                    <xdr:colOff>228600</xdr:colOff>
                    <xdr:row>69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61" name="Option Button 254">
              <controlPr defaultSize="0" autoFill="0" autoLine="0" autoPict="0">
                <anchor moveWithCells="1">
                  <from>
                    <xdr:col>4</xdr:col>
                    <xdr:colOff>50800</xdr:colOff>
                    <xdr:row>70</xdr:row>
                    <xdr:rowOff>6350</xdr:rowOff>
                  </from>
                  <to>
                    <xdr:col>4</xdr:col>
                    <xdr:colOff>234950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62" name="Option Button 257">
              <controlPr defaultSize="0" autoFill="0" autoLine="0" autoPict="0">
                <anchor moveWithCells="1">
                  <from>
                    <xdr:col>4</xdr:col>
                    <xdr:colOff>50800</xdr:colOff>
                    <xdr:row>88</xdr:row>
                    <xdr:rowOff>31750</xdr:rowOff>
                  </from>
                  <to>
                    <xdr:col>4</xdr:col>
                    <xdr:colOff>228600</xdr:colOff>
                    <xdr:row>88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63" name="Option Button 258">
              <controlPr defaultSize="0" autoFill="0" autoLine="0" autoPict="0">
                <anchor moveWithCells="1">
                  <from>
                    <xdr:col>4</xdr:col>
                    <xdr:colOff>50800</xdr:colOff>
                    <xdr:row>88</xdr:row>
                    <xdr:rowOff>190500</xdr:rowOff>
                  </from>
                  <to>
                    <xdr:col>4</xdr:col>
                    <xdr:colOff>241300</xdr:colOff>
                    <xdr:row>89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64" name="Option Button 259">
              <controlPr defaultSize="0" autoFill="0" autoLine="0" autoPict="0">
                <anchor moveWithCells="1">
                  <from>
                    <xdr:col>4</xdr:col>
                    <xdr:colOff>50800</xdr:colOff>
                    <xdr:row>89</xdr:row>
                    <xdr:rowOff>184150</xdr:rowOff>
                  </from>
                  <to>
                    <xdr:col>4</xdr:col>
                    <xdr:colOff>260350</xdr:colOff>
                    <xdr:row>90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65" name="Option Button 260">
              <controlPr defaultSize="0" autoFill="0" autoLine="0" autoPict="0">
                <anchor moveWithCells="1">
                  <from>
                    <xdr:col>4</xdr:col>
                    <xdr:colOff>50800</xdr:colOff>
                    <xdr:row>112</xdr:row>
                    <xdr:rowOff>25400</xdr:rowOff>
                  </from>
                  <to>
                    <xdr:col>4</xdr:col>
                    <xdr:colOff>254000</xdr:colOff>
                    <xdr:row>112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66" name="Option Button 262">
              <controlPr defaultSize="0" autoFill="0" autoLine="0" autoPict="0">
                <anchor moveWithCells="1">
                  <from>
                    <xdr:col>4</xdr:col>
                    <xdr:colOff>63500</xdr:colOff>
                    <xdr:row>112</xdr:row>
                    <xdr:rowOff>190500</xdr:rowOff>
                  </from>
                  <to>
                    <xdr:col>4</xdr:col>
                    <xdr:colOff>260350</xdr:colOff>
                    <xdr:row>113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67" name="Option Button 263">
              <controlPr defaultSize="0" autoFill="0" autoLine="0" autoPict="0">
                <anchor moveWithCells="1">
                  <from>
                    <xdr:col>4</xdr:col>
                    <xdr:colOff>63500</xdr:colOff>
                    <xdr:row>114</xdr:row>
                    <xdr:rowOff>6350</xdr:rowOff>
                  </from>
                  <to>
                    <xdr:col>4</xdr:col>
                    <xdr:colOff>241300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68" name="Option Button 264">
              <controlPr defaultSize="0" autoFill="0" autoLine="0" autoPict="0">
                <anchor moveWithCells="1">
                  <from>
                    <xdr:col>4</xdr:col>
                    <xdr:colOff>44450</xdr:colOff>
                    <xdr:row>135</xdr:row>
                    <xdr:rowOff>31750</xdr:rowOff>
                  </from>
                  <to>
                    <xdr:col>4</xdr:col>
                    <xdr:colOff>234950</xdr:colOff>
                    <xdr:row>135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69" name="Option Button 265">
              <controlPr defaultSize="0" autoFill="0" autoLine="0" autoPict="0">
                <anchor moveWithCells="1">
                  <from>
                    <xdr:col>4</xdr:col>
                    <xdr:colOff>50800</xdr:colOff>
                    <xdr:row>136</xdr:row>
                    <xdr:rowOff>6350</xdr:rowOff>
                  </from>
                  <to>
                    <xdr:col>4</xdr:col>
                    <xdr:colOff>234950</xdr:colOff>
                    <xdr:row>136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70" name="Option Button 266">
              <controlPr defaultSize="0" autoFill="0" autoLine="0" autoPict="0">
                <anchor moveWithCells="1">
                  <from>
                    <xdr:col>4</xdr:col>
                    <xdr:colOff>50800</xdr:colOff>
                    <xdr:row>136</xdr:row>
                    <xdr:rowOff>190500</xdr:rowOff>
                  </from>
                  <to>
                    <xdr:col>4</xdr:col>
                    <xdr:colOff>254000</xdr:colOff>
                    <xdr:row>137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71" name="Option Button 267">
              <controlPr defaultSize="0" autoFill="0" autoLine="0" autoPict="0">
                <anchor moveWithCells="1">
                  <from>
                    <xdr:col>4</xdr:col>
                    <xdr:colOff>63500</xdr:colOff>
                    <xdr:row>157</xdr:row>
                    <xdr:rowOff>25400</xdr:rowOff>
                  </from>
                  <to>
                    <xdr:col>4</xdr:col>
                    <xdr:colOff>241300</xdr:colOff>
                    <xdr:row>157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72" name="Option Button 268">
              <controlPr defaultSize="0" autoFill="0" autoLine="0" autoPict="0">
                <anchor moveWithCells="1">
                  <from>
                    <xdr:col>4</xdr:col>
                    <xdr:colOff>63500</xdr:colOff>
                    <xdr:row>158</xdr:row>
                    <xdr:rowOff>6350</xdr:rowOff>
                  </from>
                  <to>
                    <xdr:col>4</xdr:col>
                    <xdr:colOff>241300</xdr:colOff>
                    <xdr:row>158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73" name="Option Button 271">
              <controlPr defaultSize="0" autoFill="0" autoLine="0" autoPict="0">
                <anchor moveWithCells="1">
                  <from>
                    <xdr:col>4</xdr:col>
                    <xdr:colOff>63500</xdr:colOff>
                    <xdr:row>158</xdr:row>
                    <xdr:rowOff>184150</xdr:rowOff>
                  </from>
                  <to>
                    <xdr:col>4</xdr:col>
                    <xdr:colOff>254000</xdr:colOff>
                    <xdr:row>159</xdr:row>
                    <xdr:rowOff>158750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greaterThan" id="{788A7EE9-A61B-499C-9BD2-052FB79836A3}">
            <xm:f>Skala!$C$2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22" operator="greaterThan" id="{63C9591F-C8AD-4E8B-B50F-80ABBEF15756}">
            <xm:f>Skala!$D$2</xm:f>
            <x14:dxf>
              <fill>
                <patternFill>
                  <bgColor theme="6" tint="-0.24994659260841701"/>
                </patternFill>
              </fill>
            </x14:dxf>
          </x14:cfRule>
          <x14:cfRule type="cellIs" priority="21" operator="greaterThan" id="{8FBD99F0-7FC5-4C08-B68A-4B7298B18D00}">
            <xm:f>Skala!$E$2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25" operator="lessThanOrEqual" id="{530A9E6F-4B67-43A7-A5A6-BCA1862CDB3A}">
            <xm:f>Skala!$B$2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24" operator="greaterThan" id="{C294A547-BD7C-4CE7-BB7B-54927ACDE712}">
            <xm:f>Skala!$B$2</xm:f>
            <x14:dxf>
              <fill>
                <patternFill>
                  <bgColor theme="6" tint="0.59996337778862885"/>
                </patternFill>
              </fill>
            </x14:dxf>
          </x14:cfRule>
          <xm:sqref>D192</xm:sqref>
        </x14:conditionalFormatting>
        <x14:conditionalFormatting xmlns:xm="http://schemas.microsoft.com/office/excel/2006/main">
          <x14:cfRule type="cellIs" priority="18" operator="greaterThan" id="{CECF79F9-0425-4479-BBCD-DC3E38055FC5}">
            <xm:f>Skala!$C$3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20" operator="lessThanOrEqual" id="{826182D4-E411-4B5D-8BB7-FA4E7FB739DF}">
            <xm:f>Skala!$B$3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19" operator="greaterThan" id="{C047C3B3-7817-486A-AD87-955F9BEBFCB5}">
            <xm:f>Skala!$B$3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16" operator="greaterThan" id="{0EF5BC78-078F-4AA2-A6C1-F9EF5E23F6E4}">
            <xm:f>Skala!$E$3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17" operator="greaterThan" id="{7F159E98-BD81-4257-BA8F-959D2A0066A5}">
            <xm:f>Skala!$D$3</xm:f>
            <x14:dxf>
              <fill>
                <patternFill>
                  <bgColor theme="6" tint="-0.24994659260841701"/>
                </patternFill>
              </fill>
            </x14:dxf>
          </x14:cfRule>
          <xm:sqref>D193</xm:sqref>
        </x14:conditionalFormatting>
        <x14:conditionalFormatting xmlns:xm="http://schemas.microsoft.com/office/excel/2006/main">
          <x14:cfRule type="cellIs" priority="33" operator="greaterThanOrEqual" id="{D1484F02-7A70-4DD2-8AEE-68EBC805854E}">
            <xm:f>Skala!$C$4+1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34" operator="greaterThanOrEqual" id="{A63DF5F1-3447-415F-A0A6-A6BD4E829070}">
            <xm:f>Skala!$B$4+1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35" operator="lessThan" id="{0B90A8BA-296A-4AB8-AF40-D9DC731C0C81}">
            <xm:f>Skala!$C$4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31" operator="greaterThanOrEqual" id="{717E7383-ED76-40A6-96F7-75F27CB395FF}">
            <xm:f>Skala!$E$4+1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32" operator="greaterThanOrEqual" id="{D38F2956-823F-4F9C-942A-CB66A1DDB78E}">
            <xm:f>Skala!$D$4+1</xm:f>
            <x14:dxf>
              <fill>
                <patternFill>
                  <bgColor theme="6" tint="-0.24994659260841701"/>
                </patternFill>
              </fill>
            </x14:dxf>
          </x14:cfRule>
          <xm:sqref>D194</xm:sqref>
        </x14:conditionalFormatting>
        <x14:conditionalFormatting xmlns:xm="http://schemas.microsoft.com/office/excel/2006/main">
          <x14:cfRule type="cellIs" priority="26" operator="greaterThan" id="{95705648-9FD8-4A5C-AD81-71747651EA6E}">
            <xm:f>Skala!$E$5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27" operator="greaterThan" id="{86BBB74F-BE19-4D1D-9969-234539D2BE49}">
            <xm:f>Skala!$D$5</xm:f>
            <x14:dxf>
              <fill>
                <patternFill>
                  <bgColor theme="6" tint="-0.24994659260841701"/>
                </patternFill>
              </fill>
            </x14:dxf>
          </x14:cfRule>
          <x14:cfRule type="cellIs" priority="28" operator="greaterThan" id="{EEF0F339-090B-4A02-8F47-0393F4BD6C83}">
            <xm:f>Skala!$C$5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29" operator="greaterThan" id="{CD19FE50-1CE6-44E2-A6E1-3BBA80FE2B68}">
            <xm:f>Skala!$B$5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30" operator="lessThanOrEqual" id="{5AF4C234-12BC-4B28-A24A-433B69CF601B}">
            <xm:f>Skala!$B$5</xm:f>
            <x14:dxf>
              <fill>
                <patternFill>
                  <bgColor theme="6" tint="0.79998168889431442"/>
                </patternFill>
              </fill>
            </x14:dxf>
          </x14:cfRule>
          <xm:sqref>D195</xm:sqref>
        </x14:conditionalFormatting>
        <x14:conditionalFormatting xmlns:xm="http://schemas.microsoft.com/office/excel/2006/main">
          <x14:cfRule type="cellIs" priority="11" operator="greaterThan" id="{711070E9-D214-4A8D-90DF-ED3EAE528A13}">
            <xm:f>Skala!$E$6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15" operator="lessThanOrEqual" id="{27526B5A-D8D5-4C8E-9C2D-E68C9E68B01E}">
            <xm:f>Skala!$B$6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14" operator="greaterThan" id="{04F40DB7-EF82-4FA3-B321-8BB7531353E9}">
            <xm:f>Skala!$B$6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13" operator="greaterThan" id="{54B5A7AA-67C4-494E-9E4C-8667AE0C4879}">
            <xm:f>Skala!$C$6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12" operator="greaterThan" id="{D60D78B2-D204-4876-A0F9-2E319AC55BFB}">
            <xm:f>Skala!$D$6</xm:f>
            <x14:dxf>
              <fill>
                <patternFill>
                  <bgColor theme="6" tint="-0.24994659260841701"/>
                </patternFill>
              </fill>
            </x14:dxf>
          </x14:cfRule>
          <xm:sqref>D196</xm:sqref>
        </x14:conditionalFormatting>
        <x14:conditionalFormatting xmlns:xm="http://schemas.microsoft.com/office/excel/2006/main">
          <x14:cfRule type="cellIs" priority="6" operator="greaterThan" id="{4A7315D6-5C6B-4596-B628-5654392CFD30}">
            <xm:f>Skala!$E$7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7" operator="greaterThan" id="{2FF59395-F5EC-44BE-BB5E-5162B36BCD13}">
            <xm:f>Skala!$D$7</xm:f>
            <x14:dxf>
              <fill>
                <patternFill>
                  <bgColor theme="6" tint="-0.24994659260841701"/>
                </patternFill>
              </fill>
            </x14:dxf>
          </x14:cfRule>
          <x14:cfRule type="cellIs" priority="8" operator="greaterThan" id="{36D3531B-6FC0-42AC-B8B3-E432C94A9782}">
            <xm:f>Skala!$C$7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10" operator="lessThanOrEqual" id="{A550B18B-5527-4D53-8BDD-F1DEAF59F750}">
            <xm:f>Skala!$B$7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9" operator="greaterThan" id="{24357CEE-2F61-4597-8825-6BC84FB9C50B}">
            <xm:f>Skala!$B$7</xm:f>
            <x14:dxf>
              <fill>
                <patternFill>
                  <bgColor theme="6" tint="0.59996337778862885"/>
                </patternFill>
              </fill>
            </x14:dxf>
          </x14:cfRule>
          <xm:sqref>D197</xm:sqref>
        </x14:conditionalFormatting>
        <x14:conditionalFormatting xmlns:xm="http://schemas.microsoft.com/office/excel/2006/main">
          <x14:cfRule type="cellIs" priority="2" operator="greaterThan" id="{B8C8F06A-25FA-4132-ADF3-355BE91426EA}">
            <xm:f>Skala!$D$8</xm:f>
            <x14:dxf>
              <fill>
                <patternFill>
                  <bgColor theme="6" tint="-0.24994659260841701"/>
                </patternFill>
              </fill>
            </x14:dxf>
          </x14:cfRule>
          <x14:cfRule type="cellIs" priority="3" operator="greaterThan" id="{62CE9D7E-4AEE-418C-B0D1-1562C7DD225B}">
            <xm:f>Skala!$C$8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4" operator="greaterThan" id="{87543E75-E2DE-4D74-9CA7-517D26B9C1DA}">
            <xm:f>Skala!$B$8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5" operator="lessThanOrEqual" id="{96651E81-B893-44D8-B06E-A0CCD6ACBB33}">
            <xm:f>Skala!$B$8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1" operator="greaterThan" id="{B1E22299-63CC-47A7-90C6-B5B6CD708F5E}">
            <xm:f>Skala!$E$8</xm:f>
            <x14:dxf>
              <fill>
                <patternFill>
                  <bgColor theme="6" tint="-0.499984740745262"/>
                </patternFill>
              </fill>
            </x14:dxf>
          </x14:cfRule>
          <xm:sqref>D198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0C4C-5616-4220-8F68-35908929F112}">
  <sheetPr codeName="Tabelle3"/>
  <dimension ref="A1:N50"/>
  <sheetViews>
    <sheetView topLeftCell="A29" zoomScaleNormal="100" workbookViewId="0">
      <selection activeCell="I43" sqref="I43"/>
    </sheetView>
  </sheetViews>
  <sheetFormatPr baseColWidth="10" defaultRowHeight="13" zeroHeight="1" x14ac:dyDescent="0.3"/>
  <cols>
    <col min="1" max="1" width="58.296875" customWidth="1"/>
    <col min="2" max="2" width="11.59765625" style="29"/>
    <col min="10" max="11" width="11.59765625" style="1"/>
    <col min="12" max="12" width="11.59765625" style="33"/>
    <col min="14" max="14" width="13.796875" style="155" customWidth="1"/>
  </cols>
  <sheetData>
    <row r="1" spans="1:14" x14ac:dyDescent="0.3">
      <c r="A1" s="7" t="s">
        <v>1</v>
      </c>
      <c r="B1" s="150" t="s">
        <v>16</v>
      </c>
      <c r="C1" s="25">
        <v>1</v>
      </c>
      <c r="D1" s="25">
        <v>2</v>
      </c>
      <c r="E1" s="25">
        <v>3</v>
      </c>
      <c r="F1" s="25">
        <v>4</v>
      </c>
      <c r="G1" s="25">
        <v>5</v>
      </c>
      <c r="H1" s="25">
        <v>6</v>
      </c>
      <c r="I1" s="25">
        <v>7</v>
      </c>
      <c r="J1" s="25" t="s">
        <v>17</v>
      </c>
      <c r="K1" s="25" t="s">
        <v>115</v>
      </c>
      <c r="L1" s="151" t="s">
        <v>19</v>
      </c>
      <c r="N1" s="175" t="s">
        <v>268</v>
      </c>
    </row>
    <row r="2" spans="1:14" x14ac:dyDescent="0.3">
      <c r="A2" s="152" t="s">
        <v>113</v>
      </c>
      <c r="B2" s="153">
        <v>6</v>
      </c>
      <c r="C2" s="31">
        <v>8</v>
      </c>
      <c r="D2" s="31">
        <v>6</v>
      </c>
      <c r="E2" s="31">
        <v>5</v>
      </c>
      <c r="F2" s="31">
        <v>4</v>
      </c>
      <c r="G2" s="31">
        <v>2</v>
      </c>
      <c r="H2" s="31">
        <v>0</v>
      </c>
      <c r="I2" s="177"/>
      <c r="J2" s="154" cm="1">
        <f t="array" ref="J2">INDEX($C$1:$I$45,ROW(B2),B2)</f>
        <v>0</v>
      </c>
      <c r="K2" s="155">
        <v>2</v>
      </c>
      <c r="L2" s="156">
        <f>J2*K2</f>
        <v>0</v>
      </c>
    </row>
    <row r="3" spans="1:14" x14ac:dyDescent="0.3">
      <c r="A3" s="152" t="s">
        <v>114</v>
      </c>
      <c r="B3" s="153">
        <v>7</v>
      </c>
      <c r="C3" s="31">
        <v>8</v>
      </c>
      <c r="D3" s="31">
        <v>6</v>
      </c>
      <c r="E3" s="31">
        <v>4</v>
      </c>
      <c r="F3" s="31">
        <v>3</v>
      </c>
      <c r="G3" s="31">
        <v>2</v>
      </c>
      <c r="H3" s="31">
        <v>1</v>
      </c>
      <c r="I3" s="177"/>
      <c r="J3" s="154" cm="1">
        <f t="array" ref="J3">INDEX($C$1:$I$28,ROW(B3),B3)</f>
        <v>0</v>
      </c>
      <c r="K3" s="155">
        <v>3</v>
      </c>
      <c r="L3" s="156">
        <f t="shared" ref="L3:L45" si="0">J3*K3</f>
        <v>0</v>
      </c>
    </row>
    <row r="4" spans="1:14" x14ac:dyDescent="0.3">
      <c r="A4" s="152" t="s">
        <v>283</v>
      </c>
      <c r="B4" s="153">
        <v>7</v>
      </c>
      <c r="C4" s="31">
        <v>8</v>
      </c>
      <c r="D4" s="31">
        <v>6</v>
      </c>
      <c r="E4" s="31">
        <v>4</v>
      </c>
      <c r="F4" s="31">
        <v>3</v>
      </c>
      <c r="G4" s="31">
        <v>2</v>
      </c>
      <c r="H4" s="31">
        <v>1</v>
      </c>
      <c r="I4" s="177"/>
      <c r="J4" s="154" cm="1">
        <f t="array" ref="J4">INDEX($C$1:$I$28,ROW(B4),B4)</f>
        <v>0</v>
      </c>
      <c r="K4" s="155">
        <v>3</v>
      </c>
      <c r="L4" s="156">
        <f t="shared" si="0"/>
        <v>0</v>
      </c>
    </row>
    <row r="5" spans="1:14" x14ac:dyDescent="0.3">
      <c r="A5" s="152" t="s">
        <v>116</v>
      </c>
      <c r="B5" s="153">
        <v>3</v>
      </c>
      <c r="C5" s="31">
        <v>6</v>
      </c>
      <c r="D5" s="31">
        <v>3</v>
      </c>
      <c r="E5" s="31">
        <v>1</v>
      </c>
      <c r="F5" s="32"/>
      <c r="G5" s="32"/>
      <c r="H5" s="32"/>
      <c r="I5" s="177"/>
      <c r="J5" s="154" cm="1">
        <f t="array" ref="J5">INDEX($C$1:$I$28,ROW(B5),B5)</f>
        <v>1</v>
      </c>
      <c r="K5" s="155">
        <v>3</v>
      </c>
      <c r="L5" s="156">
        <f t="shared" si="0"/>
        <v>3</v>
      </c>
    </row>
    <row r="6" spans="1:14" x14ac:dyDescent="0.3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25"/>
      <c r="L6" s="151"/>
      <c r="N6" s="174">
        <f>SUM(L2:L5)</f>
        <v>3</v>
      </c>
    </row>
    <row r="7" spans="1:14" x14ac:dyDescent="0.3">
      <c r="A7" s="152" t="s">
        <v>117</v>
      </c>
      <c r="B7" s="153">
        <v>3</v>
      </c>
      <c r="C7" s="31">
        <v>2</v>
      </c>
      <c r="D7" s="31">
        <v>0</v>
      </c>
      <c r="E7" s="31">
        <v>0</v>
      </c>
      <c r="F7" s="32"/>
      <c r="G7" s="32"/>
      <c r="H7" s="32"/>
      <c r="I7" s="32"/>
      <c r="J7" s="154" cm="1">
        <f t="array" ref="J7">INDEX($C$1:$I$45,ROW(B7),B7)</f>
        <v>0</v>
      </c>
      <c r="K7" s="155">
        <v>2</v>
      </c>
      <c r="L7" s="156">
        <f t="shared" si="0"/>
        <v>0</v>
      </c>
    </row>
    <row r="8" spans="1:14" x14ac:dyDescent="0.3">
      <c r="A8" s="152" t="s">
        <v>118</v>
      </c>
      <c r="B8" s="153">
        <v>2</v>
      </c>
      <c r="C8" s="31">
        <v>2</v>
      </c>
      <c r="D8" s="31">
        <v>0</v>
      </c>
      <c r="E8" s="32"/>
      <c r="F8" s="32"/>
      <c r="G8" s="32"/>
      <c r="H8" s="32"/>
      <c r="I8" s="32"/>
      <c r="J8" s="154" cm="1">
        <f t="array" ref="J8">INDEX($C$1:$I$45,ROW(B8),B8)</f>
        <v>0</v>
      </c>
      <c r="K8" s="155">
        <v>2</v>
      </c>
      <c r="L8" s="156">
        <f t="shared" si="0"/>
        <v>0</v>
      </c>
    </row>
    <row r="9" spans="1:14" x14ac:dyDescent="0.3">
      <c r="A9" s="152" t="s">
        <v>119</v>
      </c>
      <c r="B9" s="153">
        <v>3</v>
      </c>
      <c r="C9" s="31">
        <v>2</v>
      </c>
      <c r="D9" s="31">
        <v>1</v>
      </c>
      <c r="E9" s="31">
        <v>0</v>
      </c>
      <c r="F9" s="32"/>
      <c r="G9" s="32"/>
      <c r="H9" s="32"/>
      <c r="I9" s="32"/>
      <c r="J9" s="154" cm="1">
        <f t="array" ref="J9">INDEX($C$1:$I$45,ROW(B9),B9)</f>
        <v>0</v>
      </c>
      <c r="K9" s="155">
        <v>1</v>
      </c>
      <c r="L9" s="156">
        <f t="shared" si="0"/>
        <v>0</v>
      </c>
    </row>
    <row r="10" spans="1:14" x14ac:dyDescent="0.3">
      <c r="A10" s="152" t="s">
        <v>120</v>
      </c>
      <c r="B10" s="153">
        <v>2</v>
      </c>
      <c r="C10" s="31">
        <v>2</v>
      </c>
      <c r="D10" s="31">
        <v>0</v>
      </c>
      <c r="E10" s="32"/>
      <c r="F10" s="32"/>
      <c r="G10" s="32"/>
      <c r="H10" s="32"/>
      <c r="I10" s="32"/>
      <c r="J10" s="154" cm="1">
        <f t="array" ref="J10">INDEX($C$1:$I$45,ROW(B10),B10)</f>
        <v>0</v>
      </c>
      <c r="K10" s="155">
        <v>1</v>
      </c>
      <c r="L10" s="156">
        <f t="shared" si="0"/>
        <v>0</v>
      </c>
    </row>
    <row r="11" spans="1:14" x14ac:dyDescent="0.3">
      <c r="A11" s="152" t="s">
        <v>121</v>
      </c>
      <c r="B11" s="153">
        <v>3</v>
      </c>
      <c r="C11" s="31">
        <v>2</v>
      </c>
      <c r="D11" s="31">
        <v>1</v>
      </c>
      <c r="E11" s="31">
        <v>0</v>
      </c>
      <c r="F11" s="32"/>
      <c r="G11" s="32"/>
      <c r="H11" s="32"/>
      <c r="I11" s="32"/>
      <c r="J11" s="154" cm="1">
        <f t="array" ref="J11">INDEX($C$1:$I$45,ROW(B11),B11)</f>
        <v>0</v>
      </c>
      <c r="K11" s="155">
        <v>1</v>
      </c>
      <c r="L11" s="156">
        <f t="shared" si="0"/>
        <v>0</v>
      </c>
    </row>
    <row r="12" spans="1:14" x14ac:dyDescent="0.3">
      <c r="A12" s="152" t="s">
        <v>122</v>
      </c>
      <c r="B12" s="153">
        <v>3</v>
      </c>
      <c r="C12" s="31">
        <v>3</v>
      </c>
      <c r="D12" s="31">
        <v>2</v>
      </c>
      <c r="E12" s="31">
        <v>0</v>
      </c>
      <c r="F12" s="32"/>
      <c r="G12" s="32"/>
      <c r="H12" s="32"/>
      <c r="I12" s="32"/>
      <c r="J12" s="154" cm="1">
        <f t="array" ref="J12">INDEX($C$1:$I$45,ROW(B12),B12)</f>
        <v>0</v>
      </c>
      <c r="K12" s="155">
        <v>1</v>
      </c>
      <c r="L12" s="156">
        <f t="shared" si="0"/>
        <v>0</v>
      </c>
    </row>
    <row r="13" spans="1:14" x14ac:dyDescent="0.3">
      <c r="A13" s="152" t="s">
        <v>123</v>
      </c>
      <c r="B13" s="153">
        <v>3</v>
      </c>
      <c r="C13" s="31">
        <v>3</v>
      </c>
      <c r="D13" s="31">
        <v>2</v>
      </c>
      <c r="E13" s="31">
        <v>0</v>
      </c>
      <c r="F13" s="32"/>
      <c r="G13" s="32"/>
      <c r="H13" s="32"/>
      <c r="I13" s="32"/>
      <c r="J13" s="154" cm="1">
        <f t="array" ref="J13">INDEX($C$1:$I$45,ROW(B13),B13)</f>
        <v>0</v>
      </c>
      <c r="K13" s="155">
        <v>2</v>
      </c>
      <c r="L13" s="156">
        <f t="shared" si="0"/>
        <v>0</v>
      </c>
    </row>
    <row r="14" spans="1:14" x14ac:dyDescent="0.3">
      <c r="A14" s="152" t="s">
        <v>124</v>
      </c>
      <c r="B14" s="153">
        <v>3</v>
      </c>
      <c r="C14" s="31">
        <v>3</v>
      </c>
      <c r="D14" s="31">
        <v>2</v>
      </c>
      <c r="E14" s="31">
        <v>0</v>
      </c>
      <c r="F14" s="32"/>
      <c r="G14" s="32"/>
      <c r="H14" s="32"/>
      <c r="I14" s="32"/>
      <c r="J14" s="154" cm="1">
        <f t="array" ref="J14">INDEX($C$1:$I$45,ROW(B14),B14)</f>
        <v>0</v>
      </c>
      <c r="K14" s="155">
        <v>1</v>
      </c>
      <c r="L14" s="156">
        <f t="shared" si="0"/>
        <v>0</v>
      </c>
    </row>
    <row r="15" spans="1:14" x14ac:dyDescent="0.3">
      <c r="A15" s="7" t="s">
        <v>3</v>
      </c>
      <c r="B15" s="7"/>
      <c r="C15" s="7"/>
      <c r="D15" s="7"/>
      <c r="E15" s="7"/>
      <c r="F15" s="7"/>
      <c r="G15" s="7"/>
      <c r="H15" s="7"/>
      <c r="I15" s="7"/>
      <c r="J15" s="25"/>
      <c r="K15" s="25"/>
      <c r="L15" s="151"/>
      <c r="N15" s="174">
        <f>SUM(L7:L14)</f>
        <v>0</v>
      </c>
    </row>
    <row r="16" spans="1:14" x14ac:dyDescent="0.3">
      <c r="A16" s="152" t="s">
        <v>125</v>
      </c>
      <c r="B16" s="153">
        <v>5</v>
      </c>
      <c r="C16" s="31">
        <v>5</v>
      </c>
      <c r="D16" s="31">
        <v>4</v>
      </c>
      <c r="E16" s="31">
        <v>2</v>
      </c>
      <c r="F16" s="31">
        <v>1</v>
      </c>
      <c r="G16" s="31">
        <v>0</v>
      </c>
      <c r="H16" s="31">
        <v>0</v>
      </c>
      <c r="I16" s="30"/>
      <c r="J16" s="154" cm="1">
        <f t="array" ref="J16">INDEX($C$1:$I$45,ROW(B16),B16)</f>
        <v>0</v>
      </c>
      <c r="K16" s="155">
        <v>3</v>
      </c>
      <c r="L16" s="156">
        <f t="shared" si="0"/>
        <v>0</v>
      </c>
    </row>
    <row r="17" spans="1:14" x14ac:dyDescent="0.3">
      <c r="A17" s="152" t="s">
        <v>126</v>
      </c>
      <c r="B17" s="153">
        <v>5</v>
      </c>
      <c r="C17" s="31">
        <v>5</v>
      </c>
      <c r="D17" s="31">
        <v>4</v>
      </c>
      <c r="E17" s="31">
        <v>2</v>
      </c>
      <c r="F17" s="31">
        <v>0</v>
      </c>
      <c r="G17" s="31">
        <v>0</v>
      </c>
      <c r="H17" s="30"/>
      <c r="I17" s="30"/>
      <c r="J17" s="154" cm="1">
        <f t="array" ref="J17">INDEX($C$1:$I$45,ROW(B17),B17)</f>
        <v>0</v>
      </c>
      <c r="K17" s="155">
        <v>3</v>
      </c>
      <c r="L17" s="156">
        <f t="shared" si="0"/>
        <v>0</v>
      </c>
    </row>
    <row r="18" spans="1:14" x14ac:dyDescent="0.3">
      <c r="A18" s="152" t="s">
        <v>127</v>
      </c>
      <c r="B18" s="153">
        <v>3</v>
      </c>
      <c r="C18" s="31">
        <v>2</v>
      </c>
      <c r="D18" s="31">
        <v>1</v>
      </c>
      <c r="E18" s="31">
        <v>0</v>
      </c>
      <c r="F18" s="30"/>
      <c r="G18" s="30"/>
      <c r="H18" s="30"/>
      <c r="I18" s="30"/>
      <c r="J18" s="154" cm="1">
        <f t="array" ref="J18">INDEX($C$1:$I$45,ROW(B18),B18)</f>
        <v>0</v>
      </c>
      <c r="K18" s="155">
        <v>3</v>
      </c>
      <c r="L18" s="156">
        <f t="shared" si="0"/>
        <v>0</v>
      </c>
    </row>
    <row r="19" spans="1:14" x14ac:dyDescent="0.3">
      <c r="A19" s="152" t="s">
        <v>128</v>
      </c>
      <c r="B19" s="153">
        <v>5</v>
      </c>
      <c r="C19" s="31">
        <v>6</v>
      </c>
      <c r="D19" s="31">
        <v>6</v>
      </c>
      <c r="E19" s="31">
        <v>4</v>
      </c>
      <c r="F19" s="31">
        <v>3</v>
      </c>
      <c r="G19" s="31">
        <v>0</v>
      </c>
      <c r="H19" s="30"/>
      <c r="I19" s="30"/>
      <c r="J19" s="154" cm="1">
        <f t="array" ref="J19">INDEX($C$1:$I$45,ROW(B19),B19)</f>
        <v>0</v>
      </c>
      <c r="K19" s="155">
        <v>3</v>
      </c>
      <c r="L19" s="156">
        <f t="shared" si="0"/>
        <v>0</v>
      </c>
    </row>
    <row r="20" spans="1:14" x14ac:dyDescent="0.3">
      <c r="A20" s="152" t="s">
        <v>129</v>
      </c>
      <c r="B20" s="153">
        <v>3</v>
      </c>
      <c r="C20" s="31">
        <v>2</v>
      </c>
      <c r="D20" s="31">
        <v>1</v>
      </c>
      <c r="E20" s="31">
        <v>0</v>
      </c>
      <c r="F20" s="30"/>
      <c r="G20" s="30"/>
      <c r="H20" s="30"/>
      <c r="I20" s="30"/>
      <c r="J20" s="154" cm="1">
        <f t="array" ref="J20">INDEX($C$1:$I$45,ROW(B20),B20)</f>
        <v>0</v>
      </c>
      <c r="K20" s="155">
        <v>2</v>
      </c>
      <c r="L20" s="156">
        <f t="shared" si="0"/>
        <v>0</v>
      </c>
    </row>
    <row r="21" spans="1:14" x14ac:dyDescent="0.3">
      <c r="A21" s="7" t="s">
        <v>4</v>
      </c>
      <c r="B21" s="7"/>
      <c r="C21" s="7"/>
      <c r="D21" s="7"/>
      <c r="E21" s="7"/>
      <c r="F21" s="7"/>
      <c r="G21" s="7"/>
      <c r="H21" s="7"/>
      <c r="I21" s="7"/>
      <c r="J21" s="25"/>
      <c r="K21" s="25"/>
      <c r="L21" s="25"/>
      <c r="N21" s="174">
        <f>SUM(L16:L20)</f>
        <v>0</v>
      </c>
    </row>
    <row r="22" spans="1:14" x14ac:dyDescent="0.3">
      <c r="A22" s="152" t="s">
        <v>130</v>
      </c>
      <c r="B22" s="153">
        <v>4</v>
      </c>
      <c r="C22" s="31">
        <v>3</v>
      </c>
      <c r="D22" s="31">
        <v>2</v>
      </c>
      <c r="E22" s="31">
        <v>1</v>
      </c>
      <c r="F22" s="31">
        <v>0</v>
      </c>
      <c r="G22" s="30"/>
      <c r="H22" s="30"/>
      <c r="I22" s="30"/>
      <c r="J22" s="154" cm="1">
        <f t="array" ref="J22">INDEX($C$1:$I$45,ROW(B22),B22)</f>
        <v>0</v>
      </c>
      <c r="K22" s="155">
        <v>2</v>
      </c>
      <c r="L22" s="156">
        <f t="shared" si="0"/>
        <v>0</v>
      </c>
    </row>
    <row r="23" spans="1:14" x14ac:dyDescent="0.3">
      <c r="A23" s="152" t="s">
        <v>131</v>
      </c>
      <c r="B23" s="153">
        <v>4</v>
      </c>
      <c r="C23" s="31">
        <v>3</v>
      </c>
      <c r="D23" s="31">
        <v>2</v>
      </c>
      <c r="E23" s="31">
        <v>1</v>
      </c>
      <c r="F23" s="31">
        <v>0</v>
      </c>
      <c r="G23" s="30"/>
      <c r="H23" s="30"/>
      <c r="I23" s="30"/>
      <c r="J23" s="154" cm="1">
        <f t="array" ref="J23">INDEX($C$1:$I$45,ROW(B23),B23)</f>
        <v>0</v>
      </c>
      <c r="K23" s="155">
        <v>2</v>
      </c>
      <c r="L23" s="156">
        <f t="shared" si="0"/>
        <v>0</v>
      </c>
    </row>
    <row r="24" spans="1:14" x14ac:dyDescent="0.3">
      <c r="A24" s="152" t="s">
        <v>132</v>
      </c>
      <c r="B24" s="153">
        <v>3</v>
      </c>
      <c r="C24" s="31">
        <v>6</v>
      </c>
      <c r="D24" s="31">
        <v>3</v>
      </c>
      <c r="E24" s="31">
        <v>0</v>
      </c>
      <c r="F24" s="10"/>
      <c r="G24" s="30"/>
      <c r="H24" s="30"/>
      <c r="I24" s="30"/>
      <c r="J24" s="154" cm="1">
        <f t="array" ref="J24">INDEX($C$1:$I$45,ROW(B24),B24)</f>
        <v>0</v>
      </c>
      <c r="K24" s="155">
        <v>3</v>
      </c>
      <c r="L24" s="156">
        <f t="shared" si="0"/>
        <v>0</v>
      </c>
    </row>
    <row r="25" spans="1:14" x14ac:dyDescent="0.3">
      <c r="A25" s="152" t="s">
        <v>133</v>
      </c>
      <c r="B25" s="153">
        <v>3</v>
      </c>
      <c r="C25" s="31">
        <v>2</v>
      </c>
      <c r="D25" s="31">
        <v>1</v>
      </c>
      <c r="E25" s="31">
        <v>0</v>
      </c>
      <c r="F25" s="10"/>
      <c r="G25" s="30"/>
      <c r="H25" s="30"/>
      <c r="I25" s="30"/>
      <c r="J25" s="154" cm="1">
        <f t="array" ref="J25">INDEX($C$1:$I$45,ROW(B25),B25)</f>
        <v>0</v>
      </c>
      <c r="K25" s="155">
        <v>2</v>
      </c>
      <c r="L25" s="156">
        <f t="shared" si="0"/>
        <v>0</v>
      </c>
    </row>
    <row r="26" spans="1:14" x14ac:dyDescent="0.3">
      <c r="A26" s="152" t="s">
        <v>134</v>
      </c>
      <c r="B26" s="153">
        <v>3</v>
      </c>
      <c r="C26" s="31">
        <v>2</v>
      </c>
      <c r="D26" s="31">
        <v>1</v>
      </c>
      <c r="E26" s="31">
        <v>0</v>
      </c>
      <c r="F26" s="10"/>
      <c r="G26" s="30"/>
      <c r="H26" s="30"/>
      <c r="I26" s="30"/>
      <c r="J26" s="154" cm="1">
        <f t="array" ref="J26">INDEX($C$1:$I$45,ROW(B26),B26)</f>
        <v>0</v>
      </c>
      <c r="K26" s="155">
        <v>2</v>
      </c>
      <c r="L26" s="156">
        <f t="shared" si="0"/>
        <v>0</v>
      </c>
    </row>
    <row r="27" spans="1:14" x14ac:dyDescent="0.3">
      <c r="A27" s="152" t="s">
        <v>135</v>
      </c>
      <c r="B27" s="153">
        <v>3</v>
      </c>
      <c r="C27" s="31">
        <v>2</v>
      </c>
      <c r="D27" s="31">
        <v>1</v>
      </c>
      <c r="E27" s="31">
        <v>0</v>
      </c>
      <c r="F27" s="10"/>
      <c r="G27" s="30"/>
      <c r="H27" s="30"/>
      <c r="I27" s="30"/>
      <c r="J27" s="154" cm="1">
        <f t="array" ref="J27">INDEX($C$1:$I$45,ROW(B27),B27)</f>
        <v>0</v>
      </c>
      <c r="K27" s="155">
        <v>2</v>
      </c>
      <c r="L27" s="156">
        <f t="shared" si="0"/>
        <v>0</v>
      </c>
    </row>
    <row r="28" spans="1:14" x14ac:dyDescent="0.3">
      <c r="A28" s="152" t="s">
        <v>136</v>
      </c>
      <c r="B28" s="153">
        <v>3</v>
      </c>
      <c r="C28" s="31">
        <v>2</v>
      </c>
      <c r="D28" s="31">
        <v>1</v>
      </c>
      <c r="E28" s="31">
        <v>0</v>
      </c>
      <c r="F28" s="30"/>
      <c r="G28" s="30"/>
      <c r="H28" s="30"/>
      <c r="I28" s="30"/>
      <c r="J28" s="154" cm="1">
        <f t="array" ref="J28">INDEX($C$1:$I$45,ROW(B28),B28)</f>
        <v>0</v>
      </c>
      <c r="K28" s="155">
        <v>2</v>
      </c>
      <c r="L28" s="156">
        <f t="shared" si="0"/>
        <v>0</v>
      </c>
    </row>
    <row r="29" spans="1:14" x14ac:dyDescent="0.3">
      <c r="A29" s="7" t="s">
        <v>5</v>
      </c>
      <c r="B29" s="7"/>
      <c r="C29" s="7"/>
      <c r="D29" s="7"/>
      <c r="E29" s="7"/>
      <c r="F29" s="7"/>
      <c r="G29" s="7"/>
      <c r="H29" s="7"/>
      <c r="I29" s="7"/>
      <c r="J29" s="25"/>
      <c r="K29" s="25"/>
      <c r="L29" s="151"/>
      <c r="N29" s="174">
        <f>SUM(L22:L28)</f>
        <v>0</v>
      </c>
    </row>
    <row r="30" spans="1:14" x14ac:dyDescent="0.3">
      <c r="A30" s="152" t="s">
        <v>137</v>
      </c>
      <c r="B30" s="153">
        <v>3</v>
      </c>
      <c r="C30" s="31">
        <v>2</v>
      </c>
      <c r="D30" s="31">
        <v>1</v>
      </c>
      <c r="E30" s="31">
        <v>0</v>
      </c>
      <c r="F30" s="30"/>
      <c r="G30" s="30"/>
      <c r="H30" s="30"/>
      <c r="I30" s="30"/>
      <c r="J30" s="154" cm="1">
        <f t="array" ref="J30">INDEX($C$1:$I$45,ROW(B30),B30)</f>
        <v>0</v>
      </c>
      <c r="K30" s="155">
        <v>3</v>
      </c>
      <c r="L30" s="156">
        <f t="shared" si="0"/>
        <v>0</v>
      </c>
    </row>
    <row r="31" spans="1:14" x14ac:dyDescent="0.3">
      <c r="A31" s="152" t="s">
        <v>138</v>
      </c>
      <c r="B31" s="153">
        <v>4</v>
      </c>
      <c r="C31" s="31">
        <v>4</v>
      </c>
      <c r="D31" s="31">
        <v>2</v>
      </c>
      <c r="E31" s="31">
        <v>1</v>
      </c>
      <c r="F31" s="31">
        <v>0</v>
      </c>
      <c r="G31" s="30"/>
      <c r="H31" s="30"/>
      <c r="I31" s="30"/>
      <c r="J31" s="154" cm="1">
        <f t="array" ref="J31">INDEX($C$1:$I$45,ROW(B31),B31)</f>
        <v>0</v>
      </c>
      <c r="K31" s="155">
        <v>3</v>
      </c>
      <c r="L31" s="156">
        <f t="shared" si="0"/>
        <v>0</v>
      </c>
    </row>
    <row r="32" spans="1:14" x14ac:dyDescent="0.3">
      <c r="A32" s="152" t="s">
        <v>139</v>
      </c>
      <c r="B32" s="153">
        <v>3</v>
      </c>
      <c r="C32" s="31">
        <v>4</v>
      </c>
      <c r="D32" s="31">
        <v>2</v>
      </c>
      <c r="E32" s="31">
        <v>0</v>
      </c>
      <c r="F32" s="30"/>
      <c r="G32" s="30"/>
      <c r="H32" s="30"/>
      <c r="I32" s="30"/>
      <c r="J32" s="154" cm="1">
        <f t="array" ref="J32">INDEX($C$1:$I$45,ROW(B32),B32)</f>
        <v>0</v>
      </c>
      <c r="K32" s="155">
        <v>3</v>
      </c>
      <c r="L32" s="156">
        <f t="shared" si="0"/>
        <v>0</v>
      </c>
    </row>
    <row r="33" spans="1:14" x14ac:dyDescent="0.3">
      <c r="A33" s="7" t="s">
        <v>6</v>
      </c>
      <c r="B33" s="7"/>
      <c r="C33" s="7"/>
      <c r="D33" s="7"/>
      <c r="E33" s="7"/>
      <c r="F33" s="7"/>
      <c r="G33" s="7"/>
      <c r="H33" s="7"/>
      <c r="I33" s="7"/>
      <c r="J33" s="25"/>
      <c r="K33" s="25"/>
      <c r="L33" s="151"/>
      <c r="N33" s="174">
        <f>SUM(L30:L32)</f>
        <v>0</v>
      </c>
    </row>
    <row r="34" spans="1:14" x14ac:dyDescent="0.3">
      <c r="A34" s="152" t="s">
        <v>140</v>
      </c>
      <c r="B34" s="153">
        <v>3</v>
      </c>
      <c r="C34" s="31">
        <v>4</v>
      </c>
      <c r="D34" s="31">
        <v>2</v>
      </c>
      <c r="E34" s="31">
        <v>0</v>
      </c>
      <c r="F34" s="30"/>
      <c r="G34" s="30"/>
      <c r="H34" s="30"/>
      <c r="I34" s="30"/>
      <c r="J34" s="154" cm="1">
        <f t="array" ref="J34">INDEX($C$1:$I$45,ROW(B34),B34)</f>
        <v>0</v>
      </c>
      <c r="K34" s="155">
        <v>3</v>
      </c>
      <c r="L34" s="156">
        <f t="shared" si="0"/>
        <v>0</v>
      </c>
    </row>
    <row r="35" spans="1:14" x14ac:dyDescent="0.3">
      <c r="A35" s="152" t="s">
        <v>141</v>
      </c>
      <c r="B35" s="153">
        <v>4</v>
      </c>
      <c r="C35" s="31">
        <v>3</v>
      </c>
      <c r="D35" s="31">
        <v>2</v>
      </c>
      <c r="E35" s="31">
        <v>1</v>
      </c>
      <c r="F35" s="31">
        <v>0</v>
      </c>
      <c r="G35" s="30"/>
      <c r="H35" s="30"/>
      <c r="I35" s="30"/>
      <c r="J35" s="154" cm="1">
        <f t="array" ref="J35">INDEX($C$1:$I$45,ROW(B35),B35)</f>
        <v>0</v>
      </c>
      <c r="K35" s="155">
        <v>1</v>
      </c>
      <c r="L35" s="156">
        <f t="shared" si="0"/>
        <v>0</v>
      </c>
    </row>
    <row r="36" spans="1:14" x14ac:dyDescent="0.3">
      <c r="A36" s="152" t="s">
        <v>142</v>
      </c>
      <c r="B36" s="153">
        <v>3</v>
      </c>
      <c r="C36" s="31">
        <v>2</v>
      </c>
      <c r="D36" s="31">
        <v>1</v>
      </c>
      <c r="E36" s="31">
        <v>0</v>
      </c>
      <c r="F36" s="30"/>
      <c r="G36" s="30"/>
      <c r="H36" s="30"/>
      <c r="I36" s="30"/>
      <c r="J36" s="154" cm="1">
        <f t="array" ref="J36">INDEX($C$1:$I$45,ROW(B36),B36)</f>
        <v>0</v>
      </c>
      <c r="K36" s="155">
        <v>3</v>
      </c>
      <c r="L36" s="156">
        <f t="shared" si="0"/>
        <v>0</v>
      </c>
    </row>
    <row r="37" spans="1:14" x14ac:dyDescent="0.3">
      <c r="A37" s="152" t="s">
        <v>143</v>
      </c>
      <c r="B37" s="153">
        <v>2</v>
      </c>
      <c r="C37" s="31">
        <v>2</v>
      </c>
      <c r="D37" s="31">
        <v>0</v>
      </c>
      <c r="E37" s="30"/>
      <c r="F37" s="30"/>
      <c r="G37" s="30"/>
      <c r="H37" s="30"/>
      <c r="I37" s="30"/>
      <c r="J37" s="154" cm="1">
        <f t="array" ref="J37">INDEX($C$1:$I$45,ROW(B37),B37)</f>
        <v>0</v>
      </c>
      <c r="K37" s="155">
        <v>2</v>
      </c>
      <c r="L37" s="156">
        <f t="shared" si="0"/>
        <v>0</v>
      </c>
    </row>
    <row r="38" spans="1:14" x14ac:dyDescent="0.3">
      <c r="A38" s="152" t="s">
        <v>144</v>
      </c>
      <c r="B38" s="153">
        <v>3</v>
      </c>
      <c r="C38" s="31">
        <v>3</v>
      </c>
      <c r="D38" s="31">
        <v>2</v>
      </c>
      <c r="E38" s="31">
        <v>0</v>
      </c>
      <c r="F38" s="30"/>
      <c r="G38" s="30"/>
      <c r="H38" s="30"/>
      <c r="I38" s="30"/>
      <c r="J38" s="154" cm="1">
        <f t="array" ref="J38">INDEX($C$1:$I$45,ROW(B38),B38)</f>
        <v>0</v>
      </c>
      <c r="K38" s="155">
        <v>3</v>
      </c>
      <c r="L38" s="156">
        <f t="shared" si="0"/>
        <v>0</v>
      </c>
    </row>
    <row r="39" spans="1:14" x14ac:dyDescent="0.3">
      <c r="A39" s="7" t="s">
        <v>7</v>
      </c>
      <c r="B39" s="7"/>
      <c r="C39" s="7"/>
      <c r="D39" s="7"/>
      <c r="E39" s="7"/>
      <c r="F39" s="7"/>
      <c r="G39" s="7"/>
      <c r="H39" s="7"/>
      <c r="I39" s="7"/>
      <c r="J39" s="25"/>
      <c r="K39" s="25"/>
      <c r="L39" s="151"/>
      <c r="N39" s="174">
        <f>SUM(L34:L38)</f>
        <v>0</v>
      </c>
    </row>
    <row r="40" spans="1:14" x14ac:dyDescent="0.3">
      <c r="A40" s="152" t="s">
        <v>145</v>
      </c>
      <c r="B40" s="153">
        <v>3</v>
      </c>
      <c r="C40" s="31">
        <v>3</v>
      </c>
      <c r="D40" s="31">
        <v>1</v>
      </c>
      <c r="E40" s="31">
        <v>0</v>
      </c>
      <c r="F40" s="30"/>
      <c r="G40" s="30"/>
      <c r="H40" s="30"/>
      <c r="I40" s="30"/>
      <c r="J40" s="154" cm="1">
        <f t="array" ref="J40">INDEX($C$1:$I$45,ROW(B40),B40)</f>
        <v>0</v>
      </c>
      <c r="K40" s="155">
        <v>3</v>
      </c>
      <c r="L40" s="156">
        <f t="shared" si="0"/>
        <v>0</v>
      </c>
    </row>
    <row r="41" spans="1:14" x14ac:dyDescent="0.3">
      <c r="A41" s="152" t="s">
        <v>146</v>
      </c>
      <c r="B41" s="153">
        <v>3</v>
      </c>
      <c r="C41" s="31">
        <v>3</v>
      </c>
      <c r="D41" s="31">
        <v>1</v>
      </c>
      <c r="E41" s="31">
        <v>0</v>
      </c>
      <c r="F41" s="30"/>
      <c r="G41" s="30"/>
      <c r="H41" s="30"/>
      <c r="I41" s="30"/>
      <c r="J41" s="154" cm="1">
        <f t="array" ref="J41">INDEX($C$1:$I$45,ROW(B41),B41)</f>
        <v>0</v>
      </c>
      <c r="K41" s="155">
        <v>3</v>
      </c>
      <c r="L41" s="156">
        <f t="shared" si="0"/>
        <v>0</v>
      </c>
    </row>
    <row r="42" spans="1:14" x14ac:dyDescent="0.3">
      <c r="A42" s="152" t="s">
        <v>147</v>
      </c>
      <c r="B42" s="153">
        <v>3</v>
      </c>
      <c r="C42" s="31">
        <v>3</v>
      </c>
      <c r="D42" s="31">
        <v>1</v>
      </c>
      <c r="E42" s="31">
        <v>0</v>
      </c>
      <c r="F42" s="30"/>
      <c r="G42" s="30"/>
      <c r="H42" s="30"/>
      <c r="I42" s="30"/>
      <c r="J42" s="154" cm="1">
        <f t="array" ref="J42">INDEX($C$1:$I$45,ROW(B42),B42)</f>
        <v>0</v>
      </c>
      <c r="K42" s="155">
        <v>3</v>
      </c>
      <c r="L42" s="156">
        <f t="shared" si="0"/>
        <v>0</v>
      </c>
    </row>
    <row r="43" spans="1:14" x14ac:dyDescent="0.3">
      <c r="A43" s="152" t="s">
        <v>148</v>
      </c>
      <c r="B43" s="153">
        <v>3</v>
      </c>
      <c r="C43" s="31">
        <v>2</v>
      </c>
      <c r="D43" s="31">
        <v>1</v>
      </c>
      <c r="E43" s="31">
        <v>0</v>
      </c>
      <c r="F43" s="30"/>
      <c r="G43" s="30"/>
      <c r="H43" s="30"/>
      <c r="I43" s="30"/>
      <c r="J43" s="154" cm="1">
        <f t="array" ref="J43">INDEX($C$1:$I$45,ROW(B43),B43)</f>
        <v>0</v>
      </c>
      <c r="K43" s="155">
        <v>3</v>
      </c>
      <c r="L43" s="156">
        <f t="shared" si="0"/>
        <v>0</v>
      </c>
    </row>
    <row r="44" spans="1:14" x14ac:dyDescent="0.3">
      <c r="A44" s="152" t="s">
        <v>149</v>
      </c>
      <c r="B44" s="153">
        <v>3</v>
      </c>
      <c r="C44" s="31">
        <v>3</v>
      </c>
      <c r="D44" s="31">
        <v>2</v>
      </c>
      <c r="E44" s="31">
        <v>0</v>
      </c>
      <c r="F44" s="30"/>
      <c r="G44" s="30"/>
      <c r="H44" s="30"/>
      <c r="I44" s="30"/>
      <c r="J44" s="154" cm="1">
        <f t="array" ref="J44">INDEX($C$1:$I$45,ROW(B44),B44)</f>
        <v>0</v>
      </c>
      <c r="K44" s="155">
        <v>3</v>
      </c>
      <c r="L44" s="156">
        <f>J44*K44</f>
        <v>0</v>
      </c>
    </row>
    <row r="45" spans="1:14" x14ac:dyDescent="0.3">
      <c r="A45" s="152" t="s">
        <v>150</v>
      </c>
      <c r="B45" s="153">
        <v>3</v>
      </c>
      <c r="C45" s="31">
        <v>3</v>
      </c>
      <c r="D45" s="31">
        <v>1</v>
      </c>
      <c r="E45" s="31">
        <v>0</v>
      </c>
      <c r="F45" s="30"/>
      <c r="G45" s="30"/>
      <c r="H45" s="30"/>
      <c r="I45" s="30"/>
      <c r="J45" s="154" cm="1">
        <f t="array" ref="J45">INDEX($C$1:$I$45,ROW(B45),B45)</f>
        <v>0</v>
      </c>
      <c r="K45" s="155">
        <v>3</v>
      </c>
      <c r="L45" s="156">
        <f t="shared" si="0"/>
        <v>0</v>
      </c>
      <c r="N45" s="174">
        <f>SUM(L40:L45)</f>
        <v>0</v>
      </c>
    </row>
    <row r="46" spans="1:14" ht="13.5" thickBot="1" x14ac:dyDescent="0.35">
      <c r="A46" s="7"/>
      <c r="B46" s="150"/>
      <c r="C46" s="7"/>
      <c r="D46" s="7"/>
      <c r="E46" s="7"/>
      <c r="F46" s="7"/>
      <c r="G46" s="7"/>
      <c r="H46" s="7"/>
      <c r="I46" s="7"/>
      <c r="J46" s="25"/>
      <c r="K46" s="25"/>
      <c r="L46" s="151"/>
      <c r="N46" s="25"/>
    </row>
    <row r="47" spans="1:14" ht="13.5" thickBot="1" x14ac:dyDescent="0.35">
      <c r="A47" s="7"/>
      <c r="B47" s="150"/>
      <c r="C47" s="7"/>
      <c r="D47" s="7"/>
      <c r="E47" s="7"/>
      <c r="F47" s="7"/>
      <c r="G47" s="7"/>
      <c r="H47" s="7"/>
      <c r="I47" s="7"/>
      <c r="J47" s="25"/>
      <c r="K47" s="25"/>
      <c r="L47" s="157">
        <f>SUM(L2:L46)</f>
        <v>3</v>
      </c>
      <c r="N47" s="25"/>
    </row>
    <row r="48" spans="1:14" x14ac:dyDescent="0.3">
      <c r="N48" s="25"/>
    </row>
    <row r="49" spans="14:14" hidden="1" x14ac:dyDescent="0.3">
      <c r="N49" s="176"/>
    </row>
    <row r="50" spans="14:14" x14ac:dyDescent="0.3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6824D-B65C-40FC-B15C-45BDEB168442}">
  <sheetPr codeName="Tabelle4"/>
  <dimension ref="A1:F12"/>
  <sheetViews>
    <sheetView zoomScale="94" workbookViewId="0">
      <selection activeCell="G10" sqref="G10"/>
    </sheetView>
  </sheetViews>
  <sheetFormatPr baseColWidth="10" defaultRowHeight="13" x14ac:dyDescent="0.3"/>
  <cols>
    <col min="1" max="1" width="50.296875" customWidth="1"/>
    <col min="2" max="6" width="11.59765625" style="1"/>
  </cols>
  <sheetData>
    <row r="1" spans="1:6" x14ac:dyDescent="0.3">
      <c r="A1" s="4" t="s">
        <v>46</v>
      </c>
      <c r="B1" s="173"/>
      <c r="C1" s="170"/>
      <c r="D1" s="5"/>
      <c r="E1" s="172"/>
      <c r="F1" s="171"/>
    </row>
    <row r="2" spans="1:6" ht="14.5" x14ac:dyDescent="0.3">
      <c r="A2" s="2" t="s">
        <v>1</v>
      </c>
      <c r="B2" s="3">
        <v>10</v>
      </c>
      <c r="C2" s="3">
        <v>20</v>
      </c>
      <c r="D2" s="3">
        <v>31</v>
      </c>
      <c r="E2" s="3">
        <v>42</v>
      </c>
      <c r="F2" s="3">
        <v>82</v>
      </c>
    </row>
    <row r="3" spans="1:6" ht="14.5" x14ac:dyDescent="0.3">
      <c r="A3" s="2" t="s">
        <v>2</v>
      </c>
      <c r="B3" s="3">
        <v>4</v>
      </c>
      <c r="C3" s="3">
        <v>10</v>
      </c>
      <c r="D3" s="3">
        <v>15</v>
      </c>
      <c r="E3" s="3">
        <v>20</v>
      </c>
      <c r="F3" s="3">
        <v>26</v>
      </c>
    </row>
    <row r="4" spans="1:6" ht="16" customHeight="1" x14ac:dyDescent="0.3">
      <c r="A4" s="2" t="s">
        <v>3</v>
      </c>
      <c r="B4" s="3">
        <v>11</v>
      </c>
      <c r="C4" s="3">
        <v>22</v>
      </c>
      <c r="D4" s="3">
        <v>34</v>
      </c>
      <c r="E4" s="3">
        <v>45</v>
      </c>
      <c r="F4" s="3">
        <v>58</v>
      </c>
    </row>
    <row r="5" spans="1:6" ht="14.5" x14ac:dyDescent="0.3">
      <c r="A5" s="2" t="s">
        <v>4</v>
      </c>
      <c r="B5" s="3">
        <v>8</v>
      </c>
      <c r="C5" s="3">
        <v>17</v>
      </c>
      <c r="D5" s="3">
        <v>27</v>
      </c>
      <c r="E5" s="3">
        <v>36</v>
      </c>
      <c r="F5" s="3">
        <v>46</v>
      </c>
    </row>
    <row r="6" spans="1:6" ht="16" customHeight="1" x14ac:dyDescent="0.3">
      <c r="A6" s="2" t="s">
        <v>5</v>
      </c>
      <c r="B6" s="3">
        <v>5</v>
      </c>
      <c r="C6" s="3">
        <v>11</v>
      </c>
      <c r="D6" s="3">
        <v>17</v>
      </c>
      <c r="E6" s="3">
        <v>23</v>
      </c>
      <c r="F6" s="3">
        <v>30</v>
      </c>
    </row>
    <row r="7" spans="1:6" ht="14.5" x14ac:dyDescent="0.3">
      <c r="A7" s="2" t="s">
        <v>6</v>
      </c>
      <c r="B7" s="3">
        <v>6</v>
      </c>
      <c r="C7" s="3">
        <v>13</v>
      </c>
      <c r="D7" s="3">
        <v>19</v>
      </c>
      <c r="E7" s="3">
        <v>26</v>
      </c>
      <c r="F7" s="3">
        <v>34</v>
      </c>
    </row>
    <row r="8" spans="1:6" ht="14.5" x14ac:dyDescent="0.3">
      <c r="A8" s="2" t="s">
        <v>7</v>
      </c>
      <c r="B8" s="3">
        <v>8</v>
      </c>
      <c r="C8" s="3">
        <v>18</v>
      </c>
      <c r="D8" s="3">
        <v>27</v>
      </c>
      <c r="E8" s="3">
        <v>37</v>
      </c>
      <c r="F8" s="3">
        <v>47</v>
      </c>
    </row>
    <row r="12" spans="1:6" ht="234" customHeight="1" x14ac:dyDescent="0.3">
      <c r="A12" s="294" t="e" vm="3">
        <v>#VALUE!</v>
      </c>
      <c r="B12" s="294"/>
      <c r="C12" s="294"/>
      <c r="D12" s="294"/>
      <c r="E12" s="294"/>
      <c r="F12" s="294"/>
    </row>
  </sheetData>
  <mergeCells count="1">
    <mergeCell ref="A12:F1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6dd059-0852-4a26-8b13-10438568dbfe">
      <Terms xmlns="http://schemas.microsoft.com/office/infopath/2007/PartnerControls"/>
    </lcf76f155ced4ddcb4097134ff3c332f>
    <TaxCatchAll xmlns="105358c8-b24a-4ecd-aa64-c0ba46cfb58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50E2FEA2B55849B749FC9D0C283AB0" ma:contentTypeVersion="18" ma:contentTypeDescription="Ein neues Dokument erstellen." ma:contentTypeScope="" ma:versionID="0b1645c7fe024129caa6ed6f03234b8d">
  <xsd:schema xmlns:xsd="http://www.w3.org/2001/XMLSchema" xmlns:xs="http://www.w3.org/2001/XMLSchema" xmlns:p="http://schemas.microsoft.com/office/2006/metadata/properties" xmlns:ns2="826dd059-0852-4a26-8b13-10438568dbfe" xmlns:ns3="105358c8-b24a-4ecd-aa64-c0ba46cfb587" targetNamespace="http://schemas.microsoft.com/office/2006/metadata/properties" ma:root="true" ma:fieldsID="a476b99341ade78daf2a6aaa291921f7" ns2:_="" ns3:_="">
    <xsd:import namespace="826dd059-0852-4a26-8b13-10438568dbfe"/>
    <xsd:import namespace="105358c8-b24a-4ecd-aa64-c0ba46cfb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dd059-0852-4a26-8b13-10438568db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4fbad28-f5bf-48f6-bd65-6acdd4084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358c8-b24a-4ecd-aa64-c0ba46cfb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3ce16b2-38be-4cc3-b449-bbf8a508619e}" ma:internalName="TaxCatchAll" ma:showField="CatchAllData" ma:web="105358c8-b24a-4ecd-aa64-c0ba46cfb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10C471-7175-489C-A5AB-7968D9B8FE09}">
  <ds:schemaRefs>
    <ds:schemaRef ds:uri="http://schemas.microsoft.com/office/2006/documentManagement/types"/>
    <ds:schemaRef ds:uri="http://schemas.microsoft.com/office/infopath/2007/PartnerControls"/>
    <ds:schemaRef ds:uri="105358c8-b24a-4ecd-aa64-c0ba46cfb587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826dd059-0852-4a26-8b13-10438568dbfe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D9AA23-3CD8-40DD-9CD4-E33B2772B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6dd059-0852-4a26-8b13-10438568dbfe"/>
    <ds:schemaRef ds:uri="105358c8-b24a-4ecd-aa64-c0ba46cfb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C09B5A-8F6A-43C1-9841-16278FDD21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Nutzungsübersicht</vt:lpstr>
      <vt:lpstr>Einschätzungskriterien </vt:lpstr>
      <vt:lpstr>'Einschätzungskriterien '!Druckbereich</vt:lpstr>
      <vt:lpstr>Nutzungsübersicht!Druckbereich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MA1</dc:creator>
  <cp:lastModifiedBy>Isabel Kozma</cp:lastModifiedBy>
  <cp:lastPrinted>2024-04-10T12:03:12Z</cp:lastPrinted>
  <dcterms:created xsi:type="dcterms:W3CDTF">2024-03-13T10:29:41Z</dcterms:created>
  <dcterms:modified xsi:type="dcterms:W3CDTF">2024-11-21T16:39:23Z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0x0101001ED84C3CB55D9A448CF5B7E09A36332A</vt:lpwstr>
  </property>
</Properties>
</file>