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tamen.sharepoint.com/sites/WeV-tamen-Projekte/Freigegebene Dokumente/BEB/09_Handreichung/Anhänge/"/>
    </mc:Choice>
  </mc:AlternateContent>
  <xr:revisionPtr revIDLastSave="18" documentId="8_{CA6B0583-6652-4ED9-ACB4-BA7F6EF47890}" xr6:coauthVersionLast="47" xr6:coauthVersionMax="47" xr10:uidLastSave="{170DEE8D-D14D-4338-B99B-9F60337C5F4C}"/>
  <bookViews>
    <workbookView xWindow="-110" yWindow="-110" windowWidth="19420" windowHeight="10420" activeTab="1" xr2:uid="{00000000-000D-0000-FFFF-FFFF00000000}"/>
  </bookViews>
  <sheets>
    <sheet name="Nutzungsübersicht" sheetId="5" r:id="rId1"/>
    <sheet name="Einschätzungskriterien " sheetId="1" r:id="rId2"/>
    <sheet name="Punkte" sheetId="3" state="veryHidden" r:id="rId3"/>
    <sheet name="Skala" sheetId="2" state="veryHidden" r:id="rId4"/>
  </sheets>
  <definedNames>
    <definedName name="_xlnm.Print_Area" localSheetId="1">'Einschätzungskriterien '!$C$1:$H$175</definedName>
    <definedName name="_xlnm.Print_Area" localSheetId="0">Nutzungsübersicht!$B$1:$H$103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5" l="1"/>
  <c r="F86" i="5" s="1"/>
  <c r="G84" i="5"/>
  <c r="G87" i="5" s="1"/>
  <c r="F84" i="5"/>
  <c r="F87" i="5" s="1"/>
  <c r="E84" i="5"/>
  <c r="E87" i="5" s="1"/>
  <c r="D84" i="5"/>
  <c r="D87" i="5" s="1"/>
  <c r="C84" i="5"/>
  <c r="C87" i="5" s="1"/>
  <c r="G83" i="5"/>
  <c r="G86" i="5" s="1"/>
  <c r="E83" i="5"/>
  <c r="E86" i="5" s="1"/>
  <c r="D83" i="5"/>
  <c r="D86" i="5" s="1"/>
  <c r="C83" i="5"/>
  <c r="C86" i="5" s="1"/>
  <c r="C18" i="5"/>
  <c r="E21" i="5" s="1"/>
  <c r="C7" i="5"/>
  <c r="C103" i="5" s="1"/>
  <c r="E20" i="5" l="1"/>
  <c r="E10" i="5"/>
  <c r="H89" i="5"/>
  <c r="E95" i="5" s="1"/>
  <c r="E14" i="5"/>
  <c r="H90" i="5"/>
  <c r="E96" i="5" s="1"/>
  <c r="E15" i="5"/>
  <c r="C23" i="5"/>
  <c r="C24" i="5" s="1"/>
  <c r="E11" i="5"/>
  <c r="E8" i="5"/>
  <c r="E12" i="5"/>
  <c r="E9" i="5"/>
  <c r="E13" i="5"/>
  <c r="E19" i="5"/>
  <c r="H91" i="5" l="1"/>
  <c r="C102" i="5" l="1"/>
  <c r="E97" i="5"/>
  <c r="J39" i="3" a="1"/>
  <c r="J39" i="3" s="1"/>
  <c r="L39" i="3" s="1"/>
  <c r="H160" i="1" s="1"/>
  <c r="J38" i="3" a="1"/>
  <c r="J38" i="3" s="1"/>
  <c r="L38" i="3" s="1"/>
  <c r="H156" i="1" s="1"/>
  <c r="J37" i="3" a="1"/>
  <c r="J37" i="3" s="1"/>
  <c r="L37" i="3" s="1"/>
  <c r="H152" i="1" s="1"/>
  <c r="J36" i="3" a="1"/>
  <c r="J36" i="3" s="1"/>
  <c r="L36" i="3" s="1"/>
  <c r="H148" i="1" s="1"/>
  <c r="J35" i="3" a="1"/>
  <c r="J35" i="3" s="1"/>
  <c r="L35" i="3" s="1"/>
  <c r="H144" i="1" s="1"/>
  <c r="J34" i="3" a="1"/>
  <c r="J34" i="3" s="1"/>
  <c r="L34" i="3" s="1"/>
  <c r="J32" i="3" a="1"/>
  <c r="J32" i="3" s="1"/>
  <c r="L32" i="3" s="1"/>
  <c r="H134" i="1" s="1"/>
  <c r="J31" i="3" a="1"/>
  <c r="J31" i="3" s="1"/>
  <c r="L31" i="3" s="1"/>
  <c r="H131" i="1" s="1"/>
  <c r="J30" i="3" a="1"/>
  <c r="J30" i="3" s="1"/>
  <c r="L30" i="3" s="1"/>
  <c r="H127" i="1" s="1"/>
  <c r="J29" i="3" a="1"/>
  <c r="J29" i="3" s="1"/>
  <c r="L29" i="3" s="1"/>
  <c r="H122" i="1" s="1"/>
  <c r="J28" i="3" a="1"/>
  <c r="J28" i="3" s="1"/>
  <c r="L28" i="3" s="1"/>
  <c r="J26" i="3" a="1"/>
  <c r="J26" i="3" s="1"/>
  <c r="L26" i="3" s="1"/>
  <c r="H112" i="1" s="1"/>
  <c r="J25" i="3" a="1"/>
  <c r="J25" i="3" s="1"/>
  <c r="L25" i="3" s="1"/>
  <c r="H107" i="1" s="1"/>
  <c r="J24" i="3" a="1"/>
  <c r="J24" i="3" s="1"/>
  <c r="L24" i="3" s="1"/>
  <c r="J22" i="3" a="1"/>
  <c r="J22" i="3" s="1"/>
  <c r="L22" i="3" s="1"/>
  <c r="J21" i="3" a="1"/>
  <c r="J21" i="3" s="1"/>
  <c r="L21" i="3" s="1"/>
  <c r="H93" i="1" s="1"/>
  <c r="J20" i="3" a="1"/>
  <c r="J20" i="3" s="1"/>
  <c r="L20" i="3" s="1"/>
  <c r="H89" i="1" s="1"/>
  <c r="J19" i="3" a="1"/>
  <c r="J19" i="3" s="1"/>
  <c r="L19" i="3" s="1"/>
  <c r="H85" i="1" s="1"/>
  <c r="J18" i="3" a="1"/>
  <c r="J18" i="3" s="1"/>
  <c r="L18" i="3" s="1"/>
  <c r="H81" i="1" s="1"/>
  <c r="J17" i="3" a="1"/>
  <c r="J17" i="3" s="1"/>
  <c r="L17" i="3" s="1"/>
  <c r="H76" i="1" s="1"/>
  <c r="J16" i="3" a="1"/>
  <c r="J16" i="3" s="1"/>
  <c r="L16" i="3" s="1"/>
  <c r="H71" i="1" s="1"/>
  <c r="J14" i="3" a="1"/>
  <c r="J14" i="3" s="1"/>
  <c r="L14" i="3" s="1"/>
  <c r="J13" i="3" a="1"/>
  <c r="J13" i="3" s="1"/>
  <c r="L13" i="3" s="1"/>
  <c r="H57" i="1" s="1"/>
  <c r="J12" i="3" a="1"/>
  <c r="J12" i="3" s="1"/>
  <c r="L12" i="3" s="1"/>
  <c r="J10" i="3" a="1"/>
  <c r="J10" i="3" s="1"/>
  <c r="L10" i="3" s="1"/>
  <c r="H45" i="1" s="1"/>
  <c r="J9" i="3" a="1"/>
  <c r="J9" i="3" s="1"/>
  <c r="L9" i="3" s="1"/>
  <c r="H41" i="1" s="1"/>
  <c r="J8" i="3" a="1"/>
  <c r="J8" i="3" s="1"/>
  <c r="L8" i="3" s="1"/>
  <c r="H38" i="1" s="1"/>
  <c r="J7" i="3" a="1"/>
  <c r="J7" i="3" s="1"/>
  <c r="L7" i="3" s="1"/>
  <c r="J4" i="3" a="1"/>
  <c r="J4" i="3" s="1"/>
  <c r="L4" i="3" s="1"/>
  <c r="H20" i="1" s="1"/>
  <c r="J5" i="3" a="1"/>
  <c r="J5" i="3" s="1"/>
  <c r="L5" i="3" s="1"/>
  <c r="H28" i="1" s="1"/>
  <c r="J2" i="3" a="1"/>
  <c r="J2" i="3" s="1"/>
  <c r="L2" i="3" s="1"/>
  <c r="J3" i="3" a="1"/>
  <c r="J3" i="3" s="1"/>
  <c r="L3" i="3" s="1"/>
  <c r="H12" i="1" s="1"/>
  <c r="H125" i="1"/>
  <c r="H124" i="1"/>
  <c r="H123" i="1"/>
  <c r="H110" i="1"/>
  <c r="H109" i="1"/>
  <c r="H108" i="1"/>
  <c r="H79" i="1"/>
  <c r="H78" i="1"/>
  <c r="H77" i="1"/>
  <c r="H74" i="1"/>
  <c r="H73" i="1"/>
  <c r="H72" i="1"/>
  <c r="N6" i="3" l="1"/>
  <c r="H118" i="1"/>
  <c r="N33" i="3"/>
  <c r="H140" i="1"/>
  <c r="H163" i="1" s="1"/>
  <c r="N40" i="3"/>
  <c r="H34" i="1"/>
  <c r="H48" i="1" s="1"/>
  <c r="D169" i="1" s="1"/>
  <c r="N11" i="3"/>
  <c r="H103" i="1"/>
  <c r="H115" i="1" s="1"/>
  <c r="D172" i="1" s="1"/>
  <c r="N27" i="3"/>
  <c r="H97" i="1"/>
  <c r="N23" i="3"/>
  <c r="H63" i="1"/>
  <c r="N15" i="3"/>
  <c r="H6" i="1"/>
  <c r="H31" i="1" s="1"/>
  <c r="D168" i="1" s="1"/>
  <c r="H51" i="1"/>
  <c r="L41" i="3"/>
  <c r="H137" i="1"/>
  <c r="D173" i="1" s="1"/>
  <c r="H100" i="1"/>
  <c r="D171" i="1" s="1"/>
  <c r="H68" i="1" l="1"/>
  <c r="H164" i="1" s="1"/>
  <c r="D174" i="1"/>
  <c r="D170" i="1" l="1"/>
  <c r="D1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MA1</author>
  </authors>
  <commentList>
    <comment ref="C50" authorId="0" shapeId="0" xr:uid="{68516EB2-9172-4C30-8101-32BF96DFF1EC}">
      <text>
        <r>
          <rPr>
            <sz val="9"/>
            <color indexed="81"/>
            <rFont val="Segoe UI"/>
            <family val="2"/>
          </rPr>
          <t>Anmerkungen zur Einschätzung des Baulichen Zustands: 
*Unbedeutende Mängel und Schäden*: die das Erscheinungsbild mindern und die erwarten lassen, dass 
sie sich innerhalb des Bewertungszeitraums nicht wesentlich vergrößern und daher keine 
Instandsetzung rechtfertigen.
*Alle Schäden mit erwarteter Schadensvergrößerung*: Alle Schäden, die bis zur nächsten 
Regelbegutachtung eine wesentliche Schadensvergrößerung erwarten lassen, jedoch während des 
Bewertungszeitraums die Stand-, Betriebs- oder Verkehrssicherheit nicht beeinflussen.
*Schäden, die die Sicherheit beeinflussen*: Schäden, welche die Standsicherheit, die Dauerhaftigkeit oder 
die Verkehrssicherheit beeinflussen und daher zur Erhaltung der Sicherheit innerhalb einer Frist eine 
Instandsetzung unbedingt erfordern. Gegebenenfalls ist eine statische Überprüfung erforderlich!</t>
        </r>
      </text>
    </comment>
    <comment ref="C56" authorId="0" shapeId="0" xr:uid="{BE3E1C6A-812F-4BFB-A8F8-26DBABFDDF5C}">
      <text>
        <r>
          <rPr>
            <sz val="9"/>
            <color indexed="81"/>
            <rFont val="Segoe UI"/>
            <family val="2"/>
          </rPr>
          <t>Anmerkungen zur Einschätzung des Baulichen Zustands: 
*Unbedeutende Mängel und Schäden*: die das Erscheinungsbild mindern und die erwarten lassen, dass 
sie sich innerhalb des Bewertungszeitraums nicht wesentlich vergrößern und daher keine 
Instandsetzung rechtfertigen.
*Alle Schäden mit erwarteter Schadensvergrößerung*: Alle Schäden, die bis zur nächsten 
Regelbegutachtung eine wesentliche Schadensvergrößerung erwarten lassen, jedoch während des 
Bewertungszeitraums die Stand-, Betriebs- oder Verkehrssicherheit nicht beeinflussen.
*Schäden, die die Sicherheit beeinflussen*: Schäden, welche die Standsicherheit, die Dauerhaftigkeit oder 
die Verkehrssicherheit beeinflussen und daher zur Erhaltung der Sicherheit innerhalb einer Frist eine 
Instandsetzung unbedingt erfordern. Gegebenenfalls ist eine statische Überprüfung erforderlich!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<sst xmlns="http://schemas.openxmlformats.org/spreadsheetml/2006/main" count="346" uniqueCount="248">
  <si>
    <t xml:space="preserve">Übersicht der Bereiche </t>
  </si>
  <si>
    <t>I. Nutzung</t>
  </si>
  <si>
    <t>II. Gebäudeausstattung</t>
  </si>
  <si>
    <t>III. Gebäudezustand und Gebäudetechnik</t>
  </si>
  <si>
    <t>IV. Standort und Präsenz</t>
  </si>
  <si>
    <t>V. Kultur und ortsgeschichtliche Bedeutung</t>
  </si>
  <si>
    <t>VI. Finanzen/Investitionen</t>
  </si>
  <si>
    <t>VII. Zukunft des Gebäudes</t>
  </si>
  <si>
    <t>Großzügige Parkmöglichkeiten für Autos und Fahrräder.</t>
  </si>
  <si>
    <t>Ausreichende Parkplätze für Autos und Fahrräder aber nicht ausreichend für Veranstaltungen.</t>
  </si>
  <si>
    <r>
      <rPr>
        <b/>
        <sz val="10"/>
        <color rgb="FF000000"/>
        <rFont val="Calibri"/>
        <family val="2"/>
        <scheme val="minor"/>
      </rPr>
      <t xml:space="preserve">2. Zukunftskonzept: </t>
    </r>
    <r>
      <rPr>
        <sz val="10"/>
        <color rgb="FF000000"/>
        <rFont val="Calibri"/>
        <family val="2"/>
        <scheme val="minor"/>
      </rPr>
      <t>Gibt es ein Zukunftskonzept für die Kirchengemeinde?</t>
    </r>
  </si>
  <si>
    <t xml:space="preserve">Bereiche </t>
  </si>
  <si>
    <t>Gesamtpunktzahlen</t>
  </si>
  <si>
    <t>Nein.</t>
  </si>
  <si>
    <t>X</t>
  </si>
  <si>
    <t>Auswahl</t>
  </si>
  <si>
    <t>Punkte</t>
  </si>
  <si>
    <t>Gewichtung</t>
  </si>
  <si>
    <t>Gesamt</t>
  </si>
  <si>
    <t>Gesamtpunktzahl Nutzung</t>
  </si>
  <si>
    <t>Gesamtpunktzahl Gebäudeaustattung</t>
  </si>
  <si>
    <t>Sehr guter Zustand.</t>
  </si>
  <si>
    <t>Mäßiger Zustand.</t>
  </si>
  <si>
    <t>Gesamtpunktzahl Kultur und ortsgeschichtliche Bedeutung</t>
  </si>
  <si>
    <t>Gesamtpunktzahl Zukunft des Gebäudes</t>
  </si>
  <si>
    <t>Gesamtpunktzahl</t>
  </si>
  <si>
    <t>bis einschließlich</t>
  </si>
  <si>
    <t>SUMME</t>
  </si>
  <si>
    <t>100 %  Auslastung / Nutzung.</t>
  </si>
  <si>
    <t>Zu 75 % Auslastung / Nutzung.</t>
  </si>
  <si>
    <t>Zu 50 %  Auslastung / Nutzung.</t>
  </si>
  <si>
    <t>Im Durchschnitt unter 2 €/Nutzungsstunde.</t>
  </si>
  <si>
    <t>Im Durchschnitt zwischen 2 und 5 €/Nutzungsstunde.</t>
  </si>
  <si>
    <t>Im Durchschnitt zwischen 5 und 10 €/Nutzungsstunde.</t>
  </si>
  <si>
    <t>Im Durchschnitt mehr als 10 €/Nutzungsstunde.</t>
  </si>
  <si>
    <t>Anstieg/gleichbleibend</t>
  </si>
  <si>
    <r>
      <rPr>
        <b/>
        <sz val="10"/>
        <rFont val="Calibri"/>
        <family val="2"/>
        <scheme val="minor"/>
      </rPr>
      <t xml:space="preserve">3. Heizungstechnik: </t>
    </r>
    <r>
      <rPr>
        <sz val="10"/>
        <rFont val="Calibri"/>
        <family val="2"/>
        <scheme val="minor"/>
      </rPr>
      <t>Welche Heizungsanlage ist eingebaut?</t>
    </r>
  </si>
  <si>
    <t>Pelletheizungen, Holzhackschnitzel- und Scheitholzkessel oder Nutzung anderer
nachwachsender Rohstoffe.</t>
  </si>
  <si>
    <t>Fossile Heizungsanlage (Öl oder Gas).</t>
  </si>
  <si>
    <t>Gesamtpunktzahl Gebäudezustand und Technik</t>
  </si>
  <si>
    <r>
      <rPr>
        <b/>
        <sz val="10"/>
        <rFont val="Calibri"/>
        <family val="2"/>
        <scheme val="minor"/>
      </rPr>
      <t xml:space="preserve">1. Grundstück und Umgebung: </t>
    </r>
    <r>
      <rPr>
        <sz val="10"/>
        <rFont val="Calibri"/>
        <family val="2"/>
        <scheme val="minor"/>
      </rPr>
      <t>Ist das Gebäude von Freiflächen umgeben, die für
     Veranstaltungen genutzt werden können (Hof, Garten, Platz, etc.)?</t>
    </r>
  </si>
  <si>
    <t>Es gibt ausreichend große nutzbare eigene Flächen.</t>
  </si>
  <si>
    <t>Es gibt nutzbare eigene Flächen, die aber für Veranstaltungen zu klein sind.</t>
  </si>
  <si>
    <t>Es gibt nutzbare Flächen anderer Eigentümer*innen.</t>
  </si>
  <si>
    <r>
      <rPr>
        <b/>
        <sz val="10"/>
        <rFont val="Calibri"/>
        <family val="2"/>
        <scheme val="minor"/>
      </rPr>
      <t xml:space="preserve">2. Lage zu anderen Gebäuden: </t>
    </r>
    <r>
      <rPr>
        <sz val="10"/>
        <rFont val="Calibri"/>
        <family val="2"/>
        <scheme val="minor"/>
      </rPr>
      <t>Wie weit ist das nächste gemeindlich genutzte Gebäude entfernt?</t>
    </r>
  </si>
  <si>
    <t>Das Gebäude ist Teil eines Ensembles.</t>
  </si>
  <si>
    <t>Bis zu 1 km entfernt.</t>
  </si>
  <si>
    <t>2-5 km entfernt.</t>
  </si>
  <si>
    <t>Über 5 km entfernt.</t>
  </si>
  <si>
    <t>Zentral und gut erreichbar.</t>
  </si>
  <si>
    <t>Hervorragende Anbindung mit regelmäßigen Verbindungen.</t>
  </si>
  <si>
    <t>Teilweise gute Anbindung, aber mit begrenzten Verbindungen.</t>
  </si>
  <si>
    <r>
      <rPr>
        <b/>
        <sz val="10"/>
        <rFont val="Calibri"/>
        <family val="2"/>
        <scheme val="minor"/>
      </rPr>
      <t xml:space="preserve">6. Mitfahrgelegenheiten: </t>
    </r>
    <r>
      <rPr>
        <sz val="10"/>
        <rFont val="Calibri"/>
        <family val="2"/>
        <scheme val="minor"/>
      </rPr>
      <t>Werden in der Kirchengemeinde Mitfahrgelegenheiten oder Sammelbusse angeboten?</t>
    </r>
  </si>
  <si>
    <t>Es werden SOWOHL Mitfahrgelegenheiten ALS AUCH Sammelbusse angeboten.</t>
  </si>
  <si>
    <t>Es werden ENTWEDER Mitfahrgelegenheiten ODER Sammelbusse angeboten</t>
  </si>
  <si>
    <t>Es gibt WEDER Mitfahrgelegenheiten NOCH Sammelbusse.</t>
  </si>
  <si>
    <r>
      <rPr>
        <b/>
        <sz val="10"/>
        <rFont val="Calibri"/>
        <family val="2"/>
        <scheme val="minor"/>
      </rPr>
      <t xml:space="preserve">7. Nähe zu potenziellen Drittnutzer*innen: </t>
    </r>
    <r>
      <rPr>
        <sz val="10"/>
        <rFont val="Calibri"/>
        <family val="2"/>
        <scheme val="minor"/>
      </rPr>
      <t>In welcher räumlichen Nähe befinden sich
     externe Drittnutzer*innen (z.B. Diakonie, Schule, andere Organisationen etc.)?</t>
    </r>
  </si>
  <si>
    <t>Kaum (1-2) potenzielle Drittnutzer*innen in der Nähe.</t>
  </si>
  <si>
    <t>Gesamtpunktzahl Standort und Präsenz</t>
  </si>
  <si>
    <t>Überregional bekanntes Alleinstellungsmerkmal.</t>
  </si>
  <si>
    <t>Einzigartiges Merkmal, regional bekannt.</t>
  </si>
  <si>
    <t>Denkmalgeschützt.</t>
  </si>
  <si>
    <r>
      <rPr>
        <b/>
        <sz val="10"/>
        <rFont val="Calibri"/>
        <family val="2"/>
        <scheme val="minor"/>
      </rPr>
      <t xml:space="preserve">1. Investitionen: </t>
    </r>
    <r>
      <rPr>
        <sz val="10"/>
        <rFont val="Calibri"/>
        <family val="2"/>
        <scheme val="minor"/>
      </rPr>
      <t>Wie ist der erforderliche Investitionsbedarf aktuell einzuschätzen?</t>
    </r>
  </si>
  <si>
    <t>Mittlere Investitionen (25.000 bis ca. 200.000 €) erforderlich.</t>
  </si>
  <si>
    <t>Hohe Investitionen (über 200.000 €) erforderlich.</t>
  </si>
  <si>
    <r>
      <rPr>
        <b/>
        <sz val="10"/>
        <rFont val="Calibri"/>
        <family val="2"/>
        <scheme val="minor"/>
      </rPr>
      <t xml:space="preserve">3. Einnahmen: </t>
    </r>
    <r>
      <rPr>
        <sz val="10"/>
        <rFont val="Calibri"/>
        <family val="2"/>
        <scheme val="minor"/>
      </rPr>
      <t>Gibt es bereits Einnahmequellen (z.B. Vermietung von Räumen) und wie stabil sind diese?</t>
    </r>
  </si>
  <si>
    <t>Sehr stabile und lukrative Einnahmen.</t>
  </si>
  <si>
    <t>Es werden einige Einnahmen generiert.</t>
  </si>
  <si>
    <t>Es gibt KEINE Einnahmen.</t>
  </si>
  <si>
    <r>
      <rPr>
        <b/>
        <sz val="10"/>
        <rFont val="Calibri"/>
        <family val="2"/>
        <scheme val="minor"/>
      </rPr>
      <t xml:space="preserve">4. Förderverein: </t>
    </r>
    <r>
      <rPr>
        <sz val="10"/>
        <rFont val="Calibri"/>
        <family val="2"/>
        <scheme val="minor"/>
      </rPr>
      <t>Gibt es einen Förderverein, der das Gebäude finanziell unterstützt?</t>
    </r>
  </si>
  <si>
    <t>Ja.</t>
  </si>
  <si>
    <r>
      <rPr>
        <b/>
        <sz val="10"/>
        <rFont val="Calibri"/>
        <family val="2"/>
        <scheme val="minor"/>
      </rPr>
      <t xml:space="preserve">5. Substanzerhaltungsrücklage (SER): </t>
    </r>
    <r>
      <rPr>
        <sz val="10"/>
        <rFont val="Calibri"/>
        <family val="2"/>
        <scheme val="minor"/>
      </rPr>
      <t>Gibt es eine Substanzerhaltungsrücklage?</t>
    </r>
  </si>
  <si>
    <t>Gesamtpunktzahl Finanzen/Investitionen</t>
  </si>
  <si>
    <t>Rückkgang bis 20%</t>
  </si>
  <si>
    <t>Rückgang über 20%</t>
  </si>
  <si>
    <t>Weitere Nutzungen sind vorgesehen.</t>
  </si>
  <si>
    <t>Weitere Nutzungen möglich (bisher nicht vorgesehen).</t>
  </si>
  <si>
    <t>Vermietung ist möglich und geplant.</t>
  </si>
  <si>
    <t>Vermietung ist möglich und bisher NICHT geplant.</t>
  </si>
  <si>
    <t>Vermietung ist NICHT möglich.</t>
  </si>
  <si>
    <t>2. Aktuelle gemeindliche Nutzung: Wie hoch ist die aktuelle gemeindliche Auslastung / Nutzung der
    Gemeinderäume? (ohne Fremdnutzung) - siehe MB1</t>
  </si>
  <si>
    <t>Faktor</t>
  </si>
  <si>
    <r>
      <rPr>
        <sz val="10"/>
        <rFont val="Calibri"/>
        <family val="2"/>
        <scheme val="minor"/>
      </rPr>
      <t>3. Heizungstechnik: Welche Heizungsanlage ist eingebaut?</t>
    </r>
  </si>
  <si>
    <t>1. Grundstück und Umgebung: Ist das Gebäude von Freiflächen umgeben, die für
     Veranstaltungen genutzt werden können (Hof, Garten, Platz, etc.)?</t>
  </si>
  <si>
    <t>2. Lage zu anderen Gebäuden: Wie weit ist das nächste gemeindlich genutzte Gebäude entfernt?</t>
  </si>
  <si>
    <t>3. Lage innerhalb der Kirchengemeinde: Liegt das Gebäude im Zentrum der Gemeindearbeit und ist es gut erreichbar?</t>
  </si>
  <si>
    <t>4. Park- und Fahrradplätze: Wie ist die Park- und Fahradplatzsituation rund um das Gebäude?</t>
  </si>
  <si>
    <t>5. ÖPNV Anschluss: Wie gut ist das Gebäude an den öffentlichen Nahverkehr (ÖPNV) angebunden?</t>
  </si>
  <si>
    <t>6. Mitfahrgelegenheiten: Werden in der Kirchengemeinde Mitfahrgelegenheiten oder Sammelbusse angeboten?</t>
  </si>
  <si>
    <t>7. Nähe zu potenziellen Drittnutzer*innen: In welcher räumlichen Nähe befinden sich
     externe Drittnutzer*innen (z.B. Diakonie, Schule, andere Organisationen etc.)?</t>
  </si>
  <si>
    <t>1. Pilger und Wanderstätte: Ist das Gebäude eine Pilger- oder Wanderstätte?</t>
  </si>
  <si>
    <t>2.  Alleinstellungsmerkmal: Hat das Gebäude ein Alleinstellungsmerkmal?</t>
  </si>
  <si>
    <t>3.  Identitätsstiftender Charakter des Gebäudes: Ist das Gebäude ein Identitätsanker im Ort?</t>
  </si>
  <si>
    <t>1. Investitionen: Wie ist der erforderliche Investitionsbedarf aktuell einzuschätzen?</t>
  </si>
  <si>
    <t>2. Betriebskosten: Wie hoch sind die Betriebskosten für die Gemeinderäume, pro Nutzungstunde? - siehe MB2</t>
  </si>
  <si>
    <t>3. Einnahmen: Gibt es bereits Einnahmequellen (z.B. Vermietung von Räumen) und wie stabil sind diese?</t>
  </si>
  <si>
    <t>4. Förderverein: Gibt es einen Förderverein, der das Gebäude finanziell unterstützt?</t>
  </si>
  <si>
    <t>5. Substanzerhaltungsrücklage (SER): Gibt es eine Substanzerhaltungsrücklage?</t>
  </si>
  <si>
    <t>1. Demografische Entwicklung: Wie hat sich die Wohnbevölkerung im Einzugsgebiet des Gebäudes in den vergangenen drei
    Jahren verändert und welche Prognosen gibt es für die Zukunft?</t>
  </si>
  <si>
    <t>2. Zukunftskonzept: Gibt es ein Zukunftskonzept für die Kirchengemeinde?</t>
  </si>
  <si>
    <r>
      <rPr>
        <b/>
        <sz val="10"/>
        <rFont val="Calibri"/>
        <family val="2"/>
        <scheme val="minor"/>
      </rPr>
      <t xml:space="preserve">6. Vermietungsperspektiven: </t>
    </r>
    <r>
      <rPr>
        <sz val="10"/>
        <rFont val="Calibri"/>
        <family val="2"/>
        <scheme val="minor"/>
      </rPr>
      <t>Ist eine Vermietung von Räumen oder Gebäudeeinheiten
    (Gemeinderäume, Büroeinheit u.a.m.) möglich bzw. geplant?</t>
    </r>
  </si>
  <si>
    <t>3.  Milieuansprache: Welche Milieus / Zielgruppen spricht das Gebäude an?</t>
  </si>
  <si>
    <t>4. Entwicklung Mitgliederzahl: Wie hat sich die Zahl der Kirchenmitglieder der Gemeinde in den letzten zehn Jahren
     entwickelt?</t>
  </si>
  <si>
    <t>5.  Weitere Nutzungsentwicklung der Gemeinderäume: Wurde bereits über eine zusätzliche Nutzung (Nutzungserweiterung)
      außerhalb der kirchlichen Nutzung nachgedacht? (z.B. weltliche Konzerte und Ausstellungen, Bürgerveranstaltungen u.ä.m.)</t>
  </si>
  <si>
    <t>6. Vermietungsperspektiven: Ist eine Vermietung von Räumen oder Gebäudeeinheiten
    (Gemeinderäume, Büroeinheit u.a.m.) möglich bzw. geplant?</t>
  </si>
  <si>
    <t>SER wurde gezahlt.</t>
  </si>
  <si>
    <t>SER wurde teilweise gezahlt.</t>
  </si>
  <si>
    <t>Zuzug zu erwarten.</t>
  </si>
  <si>
    <t>Gleichbleibend.</t>
  </si>
  <si>
    <t>Rückgang zu erwarten.</t>
  </si>
  <si>
    <t>Es gibt ein Zukunftkonzept in der Gemeinde und das Gebäude enspricht den Kriterien.</t>
  </si>
  <si>
    <t>Es gibt ein Zukunftkonzept in der Gemeinde, das Gebäude entspricht NICHT den Kriterien.</t>
  </si>
  <si>
    <t>Das Gebäude spricht unterschiedliche Zielgruppen überregional an.</t>
  </si>
  <si>
    <t>Das Gebäude spricht unterschiedliche Zielgruppen vor Ort an.</t>
  </si>
  <si>
    <t>Das Gebäude spricht nur eine kleine Zielgruppe an.</t>
  </si>
  <si>
    <t>Zwischen 100 und 75 %  Auslastung / Nutzung.</t>
  </si>
  <si>
    <t>Zwischen 75 und 50 %  Auslastung / Nutzung.</t>
  </si>
  <si>
    <t>Zwischen 50 und 0 %  Auslastung / Nutzung.</t>
  </si>
  <si>
    <t>1. Angaben zur Nutzungsfläche</t>
  </si>
  <si>
    <t>Räumlichkeiten, die der Gemeinde zur Verfügung stehen</t>
  </si>
  <si>
    <r>
      <rPr>
        <sz val="11"/>
        <rFont val="Calibri"/>
        <family val="2"/>
      </rPr>
      <t>Nutzfläche insgesamt</t>
    </r>
  </si>
  <si>
    <r>
      <rPr>
        <vertAlign val="subscript"/>
        <sz val="11"/>
        <rFont val="Calibri"/>
        <family val="2"/>
      </rPr>
      <t>m</t>
    </r>
    <r>
      <rPr>
        <sz val="7"/>
        <rFont val="Calibri"/>
        <family val="2"/>
      </rPr>
      <t>2</t>
    </r>
  </si>
  <si>
    <t>%</t>
  </si>
  <si>
    <t>dauerhaft vermietete Einheiten</t>
  </si>
  <si>
    <r>
      <rPr>
        <vertAlign val="subscript"/>
        <sz val="11"/>
        <rFont val="Calibri"/>
        <family val="2"/>
        <scheme val="minor"/>
      </rPr>
      <t>m</t>
    </r>
    <r>
      <rPr>
        <sz val="7"/>
        <rFont val="Calibri"/>
        <family val="2"/>
        <scheme val="minor"/>
      </rPr>
      <t>2</t>
    </r>
  </si>
  <si>
    <t>Gesamtnutzfläche des Gebäudes</t>
  </si>
  <si>
    <t>Nutzung durch (z.B. GKR, Chor)</t>
  </si>
  <si>
    <t>Stunden pro</t>
  </si>
  <si>
    <t>Teilnehmende</t>
  </si>
  <si>
    <t>Woche</t>
  </si>
  <si>
    <t>14-tägig</t>
  </si>
  <si>
    <t>Monat</t>
  </si>
  <si>
    <t>Quartal</t>
  </si>
  <si>
    <t>Jahr</t>
  </si>
  <si>
    <t>Nutzung durch (z.B. Tanzgruppe)</t>
  </si>
  <si>
    <t>Faktor*</t>
  </si>
  <si>
    <t>Nutzungsstunden (GEMEINDLICHE Nutzung)</t>
  </si>
  <si>
    <t>Nutzungsstunden (FREMDNUTZUNG)</t>
  </si>
  <si>
    <t>Nutzungsstunden Gesamt</t>
  </si>
  <si>
    <t>Stunden</t>
  </si>
  <si>
    <t xml:space="preserve">Auslastung (GEMEINDLICHE Nutzung) </t>
  </si>
  <si>
    <t>Auslastung (FREMDNUTZUNG)</t>
  </si>
  <si>
    <t>Auslastung Gesamt</t>
  </si>
  <si>
    <t>III. Betriebskosten</t>
  </si>
  <si>
    <t>Euro</t>
  </si>
  <si>
    <t>BK pro Nutzungsstunde</t>
  </si>
  <si>
    <t>BK pro Quadratmeter</t>
  </si>
  <si>
    <t xml:space="preserve">Unbedeutende Mängel und Schäden. </t>
  </si>
  <si>
    <t>Alle Schäden mit erwarteter Schadensvergrößerung.</t>
  </si>
  <si>
    <t xml:space="preserve">Schäden, die die Sicherheit beeinflussen. </t>
  </si>
  <si>
    <t xml:space="preserve">Völlige Zerstörung/ Verrottung. </t>
  </si>
  <si>
    <t>Gefördert vom Projekt- und Innovationsfonds EKBO durch den Ev. Kirchenkreis Wittstock-Ruppin.</t>
  </si>
  <si>
    <t>I. Nutzung des Gebäudes</t>
  </si>
  <si>
    <t xml:space="preserve">davon vermiete Fläche </t>
  </si>
  <si>
    <t>für 1. Jahr</t>
  </si>
  <si>
    <t>Summe der Nutzungsstunden</t>
  </si>
  <si>
    <t>Anzahl</t>
  </si>
  <si>
    <r>
      <t xml:space="preserve">* Der Faktor berücksichtigt, dass die Nutzung in der Regel nie für den gesamten Zeitraum erfolgt.             </t>
    </r>
    <r>
      <rPr>
        <sz val="11"/>
        <color theme="7" tint="0.79998168889431442"/>
        <rFont val="Calibri"/>
        <family val="2"/>
        <scheme val="minor"/>
      </rPr>
      <t xml:space="preserve"> ...</t>
    </r>
    <r>
      <rPr>
        <sz val="11"/>
        <rFont val="Calibri"/>
        <family val="2"/>
        <scheme val="minor"/>
      </rPr>
      <t>Deshalb werden für eine wöchentliche Nutzung nicht 52 Wochen, sondern nur 46 Wochen angesetzt usw.</t>
    </r>
  </si>
  <si>
    <r>
      <rPr>
        <b/>
        <sz val="10"/>
        <rFont val="Calibri"/>
        <family val="2"/>
        <scheme val="minor"/>
      </rPr>
      <t xml:space="preserve">5. Weitere Nutzungsentwicklung der Gemeinderäume: </t>
    </r>
    <r>
      <rPr>
        <sz val="10"/>
        <rFont val="Calibri"/>
        <family val="2"/>
        <scheme val="minor"/>
      </rPr>
      <t xml:space="preserve">Wurde bereits über eine zusätzliche Nutzung  (Nutzungserweiterung) außerhalb der kirchlichen Nutzung nachgedacht? (z.B. weltliche Konzerte und Ausstellungen, Bürgerveranstaltungen u.ä.m.) </t>
    </r>
  </si>
  <si>
    <r>
      <t>2. Angaben zur Auslastung des Kirchengebäudes</t>
    </r>
    <r>
      <rPr>
        <b/>
        <sz val="12"/>
        <color theme="5" tint="-0.499984740745262"/>
        <rFont val="Calibri"/>
        <family val="2"/>
      </rPr>
      <t xml:space="preserve"> (GEMEINDLICHE Nutzung)</t>
    </r>
  </si>
  <si>
    <r>
      <t xml:space="preserve">3. Angaben zur Auslastung des Kirchengebäudes </t>
    </r>
    <r>
      <rPr>
        <b/>
        <sz val="12"/>
        <color theme="5" tint="-0.499984740745262"/>
        <rFont val="Calibri"/>
        <family val="2"/>
      </rPr>
      <t>(FREMDNUTZUNG)</t>
    </r>
  </si>
  <si>
    <r>
      <t xml:space="preserve">Summe der Stunden der GEMEINDLICHEN NUTZUNG    </t>
    </r>
    <r>
      <rPr>
        <b/>
        <sz val="11"/>
        <rFont val="Calibri"/>
        <family val="2"/>
        <scheme val="minor"/>
      </rPr>
      <t>pro Zeiteinheit</t>
    </r>
  </si>
  <si>
    <r>
      <t xml:space="preserve">Summe der Stunden der FREMDNUTZUNG                           </t>
    </r>
    <r>
      <rPr>
        <b/>
        <sz val="11"/>
        <rFont val="Calibri"/>
        <family val="2"/>
        <scheme val="minor"/>
      </rPr>
      <t xml:space="preserve"> pro Zeiteinheit</t>
    </r>
  </si>
  <si>
    <r>
      <t xml:space="preserve">Summe der Stunden der GEMEINDLICHEN Nutzung              </t>
    </r>
    <r>
      <rPr>
        <b/>
        <sz val="11"/>
        <rFont val="Calibri"/>
        <family val="2"/>
        <scheme val="minor"/>
      </rPr>
      <t xml:space="preserve">pro Jahr </t>
    </r>
  </si>
  <si>
    <r>
      <t xml:space="preserve">Summe der Stunden der FREMDNUTZUNG                      </t>
    </r>
    <r>
      <rPr>
        <b/>
        <sz val="11"/>
        <rFont val="Calibri"/>
        <family val="2"/>
        <scheme val="minor"/>
      </rPr>
      <t xml:space="preserve">pro Jahr </t>
    </r>
  </si>
  <si>
    <r>
      <rPr>
        <b/>
        <sz val="10"/>
        <rFont val="Calibri"/>
        <family val="2"/>
        <scheme val="minor"/>
      </rPr>
      <t xml:space="preserve">1. Gottesdiesntliche Nutzung: </t>
    </r>
    <r>
      <rPr>
        <sz val="10"/>
        <rFont val="Calibri"/>
        <family val="2"/>
        <scheme val="minor"/>
      </rPr>
      <t>Wie oft finden Gottdesdienste und Andachten (im Jahr) statt?</t>
    </r>
  </si>
  <si>
    <r>
      <rPr>
        <b/>
        <sz val="10"/>
        <rFont val="Calibri"/>
        <family val="2"/>
        <scheme val="minor"/>
      </rPr>
      <t xml:space="preserve">4. Park- und Fahrradplätze: </t>
    </r>
    <r>
      <rPr>
        <sz val="10"/>
        <rFont val="Calibri"/>
        <family val="2"/>
        <scheme val="minor"/>
      </rPr>
      <t>Wie ist die Park- und Fahradplatzsituation rund um die Kirche?</t>
    </r>
  </si>
  <si>
    <r>
      <rPr>
        <b/>
        <sz val="10"/>
        <rFont val="Calibri"/>
        <family val="2"/>
        <scheme val="minor"/>
      </rPr>
      <t>1. Demografische Entwicklung</t>
    </r>
    <r>
      <rPr>
        <sz val="10"/>
        <rFont val="Calibri"/>
        <family val="2"/>
        <scheme val="minor"/>
      </rPr>
      <t xml:space="preserve">: Wie hat sich die Wohnbevölkerung im Einzugsgebiet der Kirche in den vergangenen drei Jahren verändert und welche Prognosen gibt es für die Zukunft? </t>
    </r>
  </si>
  <si>
    <r>
      <rPr>
        <b/>
        <sz val="10"/>
        <rFont val="Calibri"/>
        <family val="2"/>
        <scheme val="minor"/>
      </rPr>
      <t xml:space="preserve">3.  Zielgruppenansprache: </t>
    </r>
    <r>
      <rPr>
        <sz val="10"/>
        <rFont val="Calibri"/>
        <family val="2"/>
        <scheme val="minor"/>
      </rPr>
      <t>Welche Zielgruppen spricht die Kirche an?</t>
    </r>
  </si>
  <si>
    <t>Sitzheizungen ODER Wärmepumpe/Solarthermie in Kombination mit der Nutzung von fossilen Energieträgern.</t>
  </si>
  <si>
    <t>1-2 Aspekte vorhanden.</t>
  </si>
  <si>
    <t>Alle drei Aspekte vorhanden.</t>
  </si>
  <si>
    <r>
      <rPr>
        <b/>
        <sz val="10"/>
        <rFont val="Calibri"/>
        <family val="2"/>
        <scheme val="minor"/>
      </rPr>
      <t xml:space="preserve">2. Technische Ausstattung: </t>
    </r>
    <r>
      <rPr>
        <sz val="10"/>
        <rFont val="Calibri"/>
        <family val="2"/>
        <scheme val="minor"/>
      </rPr>
      <t>Sind Instrumente und ein Soundsystem in der Kirche vorhanden?</t>
    </r>
  </si>
  <si>
    <t>Ja, vorhanden und nutzbar.</t>
  </si>
  <si>
    <r>
      <t xml:space="preserve">3.  Orgelzustand: </t>
    </r>
    <r>
      <rPr>
        <sz val="10"/>
        <rFont val="Calibri"/>
        <family val="2"/>
        <scheme val="minor"/>
      </rPr>
      <t>Gibt es eine Orgel und in welchem Zustand ist sie?</t>
    </r>
  </si>
  <si>
    <r>
      <rPr>
        <b/>
        <sz val="10"/>
        <color rgb="FF000000"/>
        <rFont val="Calibri"/>
        <family val="2"/>
        <scheme val="minor"/>
      </rPr>
      <t xml:space="preserve">4. Nutzungsbedingungen/Flexibilität: </t>
    </r>
    <r>
      <rPr>
        <sz val="10"/>
        <color rgb="FF000000"/>
        <rFont val="Calibri"/>
        <family val="2"/>
        <scheme val="minor"/>
      </rPr>
      <t>Ist die Kirche flexibel und für verschiedene Veranstaltungsformate nutzbar
(z.B. durch freie Bestuhlung, Teilbarkeit, Verfügbarkeit verschiedener Räume oder Bereiche?</t>
    </r>
  </si>
  <si>
    <t>Hohe Flexibilität.</t>
  </si>
  <si>
    <t>Flexibilität mit Aufwand.</t>
  </si>
  <si>
    <t>Es handelt sich um KEINE Schwerpunktkirche.</t>
  </si>
  <si>
    <t>Viele potenzielle Drittnutzer*innen in unmittelbarer Nähe - mehr als 2.</t>
  </si>
  <si>
    <t xml:space="preserve">SER wurde NICHT gezahlt. </t>
  </si>
  <si>
    <t>Es gibt KEIN Zukunftskonzept.</t>
  </si>
  <si>
    <t>KEINE zusätzlichen Nutzungen vorgesehen.</t>
  </si>
  <si>
    <t>KEINE bis geringe Investitionen notwendig (bis 25.000 €).</t>
  </si>
  <si>
    <t>KEIN besonderes Alleinstellungsmerkmal.</t>
  </si>
  <si>
    <t>KEINE potentielle Drittnutzer*innen in der Nähe.</t>
  </si>
  <si>
    <t>Schlechte Anbindung an den ÖPNV oder KEINE direkten Verbindungen.</t>
  </si>
  <si>
    <t>Stark begrenzte oder KEINE Parkmöglichkeiten für Autos und Fahrräder.</t>
  </si>
  <si>
    <t>Es gibt KEINE nutzbaren Freiflächen.</t>
  </si>
  <si>
    <t>KEINE Heizung vorhanden.</t>
  </si>
  <si>
    <t>KEINE Mängel und Schäden vorhanden.</t>
  </si>
  <si>
    <t>KEINE Flexibilität möglich.</t>
  </si>
  <si>
    <t xml:space="preserve">NICHT vorhanden oder schlechter Zustand. </t>
  </si>
  <si>
    <t>NICHT vorhanden oder nicht nutzbar.</t>
  </si>
  <si>
    <t>KEIN Aspekt vorhanden.</t>
  </si>
  <si>
    <t>KEINE Auslastung/ Nutzung.</t>
  </si>
  <si>
    <t xml:space="preserve">II. Auslastung des Kirchengebäudes </t>
  </si>
  <si>
    <t>für das Kirchengebäude</t>
  </si>
  <si>
    <t xml:space="preserve">%  </t>
  </si>
  <si>
    <t>1. Gottesdiesntliche Nutzung: Wie oft finden Gottdesdienste und Andachten (im Jahr) statt?</t>
  </si>
  <si>
    <t>4. Sonstige Schwerpunkte/bes. Modelle: Welche sonstigen Schwerpunkte sind mit der Kirche verbunden (z. B.
offene Kirche, Pilgerkirche, Radwegekirche etc.)?</t>
  </si>
  <si>
    <t>3.  Fremdnutzung / Nutzung Dritter: Wie hoch ist die Fremdnutzung der Kirche? -siehe MB1</t>
  </si>
  <si>
    <t>1. lnklusionsfähigkeit des Kirchengebäudes: Ist ein barrierefreier Zugang vorhanden? Gibt es eine Toilette an oder
in der Kirche? Existiert eine Unterstützung für Schwerhörige?</t>
  </si>
  <si>
    <t>5. Nutzungsbedingungen/Flexibilität: Ist die Kirche flexibel und für verschiedene Veranstaltungsformate nutzbar
(z.B. durch freie Bestuhlung, Teilbarkeit, Verfügbarkeit verschiedener Räume oder Bereiche?</t>
  </si>
  <si>
    <t>2. Technische Ausstattung: Sind Instrumente und ein Soundsystem in der Kirche vorhanden?</t>
  </si>
  <si>
    <t>3. Orgelzustand: Gibt es eine Orgel und in welchem Zustand ist sie?</t>
  </si>
  <si>
    <t>1. Baulicher Zustand Hülle (Außenwände, Dach- und Dachstuhl, Fenster etc.) - siehe Notiz</t>
  </si>
  <si>
    <t xml:space="preserve">2. Baulicher Zustand INNEN - siehe Notiz </t>
  </si>
  <si>
    <t>Gefördert vom Projekt- und Innovationsfonds der EKBO durch den Ev. Kirchenkreis Wittstock-Ruppin.</t>
  </si>
  <si>
    <t>KEINE Auslastung / Nutzung.</t>
  </si>
  <si>
    <t>Nicht zentral ABER gut erreichbar.</t>
  </si>
  <si>
    <t>Nicht zentral UND schlecht erreichbar.</t>
  </si>
  <si>
    <r>
      <rPr>
        <b/>
        <sz val="10"/>
        <rFont val="Calibri"/>
        <family val="2"/>
        <scheme val="minor"/>
      </rPr>
      <t xml:space="preserve">5. ÖPNV Anschluss: </t>
    </r>
    <r>
      <rPr>
        <sz val="10"/>
        <rFont val="Calibri"/>
        <family val="2"/>
        <scheme val="minor"/>
      </rPr>
      <t>Wie gut ist die Kirche an den öffentlichen Personennahverkehr (ÖPNV) angebunden?</t>
    </r>
  </si>
  <si>
    <t>Gottesdienst: im Jahr über 60x</t>
  </si>
  <si>
    <t>Gottesdienst: 30x bis 60x im Jahr</t>
  </si>
  <si>
    <t>Gottesdienst: bis 30x im Jahr</t>
  </si>
  <si>
    <t>Gottesdienst: 12x im Jahr</t>
  </si>
  <si>
    <t>Gottesdienst: 1x im Jahr</t>
  </si>
  <si>
    <t>Elektrositzpolsterheizungen ODER Heizwärme über Wärmenetze, die ganz oder überwiegend mit erneuerbaren Energien betrieben werden ODER Solarthermie- und Photovoltaikanlagen ODER Wärmepumpe in Kombination mit der Nutzung von Umweltenergien und Ökostrom.</t>
  </si>
  <si>
    <r>
      <rPr>
        <b/>
        <sz val="10"/>
        <rFont val="Calibri"/>
        <family val="2"/>
        <scheme val="minor"/>
      </rPr>
      <t xml:space="preserve">3. Lage innerhalb der Kirchengemeinde: </t>
    </r>
    <r>
      <rPr>
        <sz val="10"/>
        <rFont val="Calibri"/>
        <family val="2"/>
        <scheme val="minor"/>
      </rPr>
      <t>Liegt die Kirche im Zentrum der Gemeindearbeit und ist sie gut erreichbar?</t>
    </r>
  </si>
  <si>
    <r>
      <rPr>
        <b/>
        <sz val="10"/>
        <rFont val="Calibri"/>
        <family val="2"/>
        <scheme val="minor"/>
      </rPr>
      <t xml:space="preserve">2.  Alleinstellungsmerkmal: </t>
    </r>
    <r>
      <rPr>
        <sz val="10"/>
        <rFont val="Calibri"/>
        <family val="2"/>
        <scheme val="minor"/>
      </rPr>
      <t>Hat die Kirche ein kulturelles Alleinstellungsmerkmal?</t>
    </r>
  </si>
  <si>
    <r>
      <rPr>
        <b/>
        <sz val="10"/>
        <rFont val="Calibri"/>
        <family val="2"/>
        <scheme val="minor"/>
      </rPr>
      <t xml:space="preserve">3.  Identitätsstiftender Charakter der Kirche: </t>
    </r>
    <r>
      <rPr>
        <sz val="10"/>
        <rFont val="Calibri"/>
        <family val="2"/>
        <scheme val="minor"/>
      </rPr>
      <t>Ist die Kirche ein Identitätsanker für die Kommune?</t>
    </r>
  </si>
  <si>
    <t>Das Gebäude prägt die Identität der Kommune maßgeblich.</t>
  </si>
  <si>
    <t>Das Gebäude prägt die Identität der Kommune mäßig.</t>
  </si>
  <si>
    <t>Das Gebäude prägt die Identität der Kommune NICHT.</t>
  </si>
  <si>
    <r>
      <rPr>
        <b/>
        <sz val="10"/>
        <rFont val="Calibri"/>
        <family val="2"/>
        <scheme val="minor"/>
      </rPr>
      <t xml:space="preserve">1.  Besonderes spirituelles Angebot: </t>
    </r>
    <r>
      <rPr>
        <sz val="10"/>
        <rFont val="Calibri"/>
        <family val="2"/>
        <scheme val="minor"/>
      </rPr>
      <t xml:space="preserve">Hat die Kirche ein besonderes spirituelles Angebot (z.B. Pilger-, Jugend-, Fahrradkirche etc.)? </t>
    </r>
  </si>
  <si>
    <t>Das Angebot ist überregional bekannt.</t>
  </si>
  <si>
    <t>Das Angebot ist regional bekannt.</t>
  </si>
  <si>
    <t>Datum:
Region:</t>
  </si>
  <si>
    <t>Gebäude:
Anschrift:</t>
  </si>
  <si>
    <t>Das Angebot ist KAUM bekannt oder es gibt KEIN besonderes Angebot.</t>
  </si>
  <si>
    <r>
      <t xml:space="preserve">Berechnung von 100 % Auslastung in Stunden                                  </t>
    </r>
    <r>
      <rPr>
        <sz val="11"/>
        <color rgb="FF000000"/>
        <rFont val="Calibri"/>
        <family val="2"/>
        <scheme val="minor"/>
      </rPr>
      <t>(46 Wochen x 5 Tage x 8 Stunden)</t>
    </r>
  </si>
  <si>
    <r>
      <rPr>
        <b/>
        <sz val="10"/>
        <rFont val="Calibri"/>
        <family val="2"/>
        <scheme val="minor"/>
      </rPr>
      <t xml:space="preserve">1. lnklusionsfähigkeit des Kirchengebäudes: </t>
    </r>
    <r>
      <rPr>
        <sz val="10"/>
        <rFont val="Calibri"/>
        <family val="2"/>
        <scheme val="minor"/>
      </rPr>
      <t>Ist ein barrierefreier Zugang vorhanden? Gibt es eine Toilette an oder in der Kirche? Existiert eine Unterstützung für Schwerhörige?</t>
    </r>
  </si>
  <si>
    <t>Einschätzungsskala</t>
  </si>
  <si>
    <t>Summe Bereiche</t>
  </si>
  <si>
    <r>
      <rPr>
        <b/>
        <sz val="10"/>
        <rFont val="Calibri"/>
        <family val="2"/>
        <scheme val="minor"/>
      </rPr>
      <t xml:space="preserve">4. Entwicklung Mitgliederzahl: </t>
    </r>
    <r>
      <rPr>
        <sz val="10"/>
        <rFont val="Calibri"/>
        <family val="2"/>
        <scheme val="minor"/>
      </rPr>
      <t>Wie hat sich die Zahl der Kirchenmitglieder der Gemeinde in den letzten zehn Jahren entwickelt?</t>
    </r>
  </si>
  <si>
    <r>
      <rPr>
        <b/>
        <sz val="10"/>
        <rFont val="Calibri"/>
        <family val="2"/>
        <scheme val="minor"/>
      </rPr>
      <t xml:space="preserve">4. Sonstige Schwerpunkte/bes. Modelle: </t>
    </r>
    <r>
      <rPr>
        <sz val="10"/>
        <rFont val="Calibri"/>
        <family val="2"/>
        <scheme val="minor"/>
      </rPr>
      <t>Welche sonstigen Schwerpunkte sind mit der Kirche verbunden und wie werden diese genutzt?  (z. B. offene Kirche, Pilgerkirche, Radwegekirche etc.)?</t>
    </r>
  </si>
  <si>
    <t>Es handelt sich um eine Schwerpunktkirche die gut besucht wird.</t>
  </si>
  <si>
    <t>Es werden (vereinzelt) zentrale Veranstaltungen der Schwerpunktkirche durchgeführt.</t>
  </si>
  <si>
    <r>
      <rPr>
        <b/>
        <sz val="14"/>
        <rFont val="Calibri"/>
        <family val="2"/>
        <scheme val="minor"/>
      </rPr>
      <t xml:space="preserve">Einschätzungskriterien 
</t>
    </r>
    <r>
      <rPr>
        <i/>
        <sz val="10"/>
        <rFont val="Calibri"/>
        <family val="2"/>
        <scheme val="minor"/>
      </rPr>
      <t>Bitte Auswahl ankreuzen.</t>
    </r>
  </si>
  <si>
    <r>
      <rPr>
        <b/>
        <sz val="14"/>
        <rFont val="Calibri"/>
        <family val="2"/>
      </rPr>
      <t xml:space="preserve">Nutzungsübersicht
</t>
    </r>
    <r>
      <rPr>
        <i/>
        <sz val="10"/>
        <rFont val="Calibri"/>
        <family val="2"/>
      </rPr>
      <t>Bitte die Daten nur die grau markierten Felder eintragen.</t>
    </r>
    <r>
      <rPr>
        <sz val="11"/>
        <rFont val="Calibri"/>
        <family val="2"/>
      </rPr>
      <t xml:space="preserve">
</t>
    </r>
  </si>
  <si>
    <r>
      <rPr>
        <b/>
        <sz val="10"/>
        <rFont val="Calibri"/>
        <family val="2"/>
        <scheme val="minor"/>
      </rPr>
      <t xml:space="preserve">3. Fremdnutzung / Nutzung Dritter: </t>
    </r>
    <r>
      <rPr>
        <sz val="10"/>
        <rFont val="Calibri"/>
        <family val="2"/>
        <scheme val="minor"/>
      </rPr>
      <t xml:space="preserve">Wie hoch ist die Fremdnutzung der Kirche (z.B. musikalische Veranstaltungen oder Ausstellungen)? </t>
    </r>
    <r>
      <rPr>
        <i/>
        <sz val="10"/>
        <rFont val="Calibri"/>
        <family val="2"/>
        <scheme val="minor"/>
      </rPr>
      <t>- siehe Nutzungsübersicht</t>
    </r>
  </si>
  <si>
    <r>
      <rPr>
        <b/>
        <sz val="10"/>
        <rFont val="Calibri"/>
        <family val="2"/>
        <scheme val="minor"/>
      </rPr>
      <t xml:space="preserve">2. Betriebskosten: </t>
    </r>
    <r>
      <rPr>
        <sz val="10"/>
        <rFont val="Calibri"/>
        <family val="2"/>
        <scheme val="minor"/>
      </rPr>
      <t xml:space="preserve">Wie hoch sind die Betriebskosten für die Gemeinderäume, pro Nutzungstunde? </t>
    </r>
    <r>
      <rPr>
        <i/>
        <sz val="10"/>
        <rFont val="Calibri"/>
        <family val="2"/>
        <scheme val="minor"/>
      </rPr>
      <t>- siehe Nutzungsübersicht</t>
    </r>
  </si>
  <si>
    <r>
      <t xml:space="preserve">1. Baulicher Zustand Hülle (Außenwände, Dach- und Dachstuhl, Fenster etc.) </t>
    </r>
    <r>
      <rPr>
        <i/>
        <sz val="10"/>
        <rFont val="Calibri"/>
        <family val="2"/>
        <scheme val="minor"/>
      </rPr>
      <t>- siehe Anmerkung in der Anleitung</t>
    </r>
  </si>
  <si>
    <r>
      <t xml:space="preserve">2. Baulicher Zustand INNEN (auch Sanitäranlagen und Küche) </t>
    </r>
    <r>
      <rPr>
        <i/>
        <sz val="10"/>
        <rFont val="Calibri"/>
        <family val="2"/>
        <scheme val="minor"/>
      </rPr>
      <t>- siehe Anmerkung in der Anleitung</t>
    </r>
  </si>
  <si>
    <r>
      <rPr>
        <b/>
        <sz val="10"/>
        <rFont val="Calibri"/>
        <family val="2"/>
        <scheme val="minor"/>
      </rPr>
      <t>2. Aktuelle gemeindliche Nutzung:</t>
    </r>
    <r>
      <rPr>
        <sz val="10"/>
        <rFont val="Calibri"/>
        <family val="2"/>
        <scheme val="minor"/>
      </rPr>
      <t xml:space="preserve"> Wie hoch ist die aktuelle gemeindliche Auslastung / Nutzung der Kirche? (ohne Fremdnutzung)</t>
    </r>
    <r>
      <rPr>
        <i/>
        <sz val="10"/>
        <rFont val="Calibri"/>
        <family val="2"/>
        <scheme val="minor"/>
      </rPr>
      <t xml:space="preserve"> - siehe Nutzungsübersicht </t>
    </r>
  </si>
  <si>
    <t xml:space="preserve">Gebäudeerfassung für Sakralbauten                                     </t>
  </si>
  <si>
    <t xml:space="preserve">Gebäudeerfassung für Sakralbauten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</si>
</sst>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4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vertAlign val="subscript"/>
      <sz val="11"/>
      <name val="Calibri"/>
      <family val="2"/>
    </font>
    <font>
      <sz val="7"/>
      <name val="Calibri"/>
      <family val="2"/>
    </font>
    <font>
      <vertAlign val="subscript"/>
      <sz val="11"/>
      <name val="Calibri"/>
      <family val="2"/>
      <scheme val="minor"/>
    </font>
    <font>
      <sz val="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5" tint="-0.499984740745262"/>
      <name val="Calibri"/>
      <family val="2"/>
    </font>
    <font>
      <b/>
      <sz val="11"/>
      <name val="Calibri"/>
      <family val="2"/>
    </font>
    <font>
      <b/>
      <i/>
      <u/>
      <sz val="14"/>
      <name val="Calibri"/>
      <family val="2"/>
    </font>
    <font>
      <b/>
      <i/>
      <u/>
      <sz val="14"/>
      <color rgb="FF7F0000"/>
      <name val="Calibri"/>
      <family val="2"/>
    </font>
    <font>
      <sz val="9"/>
      <color indexed="81"/>
      <name val="Segoe UI"/>
      <family val="2"/>
    </font>
    <font>
      <sz val="9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u/>
      <sz val="14"/>
      <name val="Calibri"/>
      <family val="2"/>
    </font>
    <font>
      <i/>
      <sz val="10"/>
      <name val="Calibri"/>
      <family val="2"/>
    </font>
    <font>
      <sz val="11"/>
      <color theme="7" tint="0.7999816888943144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7E6E6"/>
      </patternFill>
    </fill>
    <fill>
      <patternFill patternType="solid">
        <fgColor rgb="FFE1EED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7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</borders>
  <cellStyleXfs count="4">
    <xf numFmtId="0" fontId="0" fillId="0" borderId="0"/>
    <xf numFmtId="0" fontId="22" fillId="0" borderId="0"/>
    <xf numFmtId="0" fontId="2" fillId="0" borderId="0"/>
    <xf numFmtId="44" fontId="2" fillId="0" borderId="0" applyFont="0" applyFill="0" applyBorder="0" applyAlignment="0" applyProtection="0"/>
  </cellStyleXfs>
  <cellXfs count="332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29" xfId="0" applyFont="1" applyBorder="1" applyAlignment="1">
      <alignment horizontal="left" vertical="top" wrapText="1" indent="1"/>
    </xf>
    <xf numFmtId="0" fontId="0" fillId="0" borderId="10" xfId="0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6" borderId="10" xfId="0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 textRotation="90" wrapText="1"/>
    </xf>
    <xf numFmtId="0" fontId="3" fillId="0" borderId="0" xfId="0" applyFont="1" applyAlignment="1">
      <alignment horizontal="left" vertical="center"/>
    </xf>
    <xf numFmtId="1" fontId="3" fillId="0" borderId="22" xfId="0" applyNumberFormat="1" applyFont="1" applyBorder="1" applyAlignment="1">
      <alignment horizontal="center" vertical="center" shrinkToFit="1"/>
    </xf>
    <xf numFmtId="1" fontId="3" fillId="0" borderId="25" xfId="0" applyNumberFormat="1" applyFont="1" applyBorder="1" applyAlignment="1">
      <alignment horizontal="center" vertical="center" shrinkToFit="1"/>
    </xf>
    <xf numFmtId="1" fontId="3" fillId="0" borderId="0" xfId="0" applyNumberFormat="1" applyFont="1" applyAlignment="1">
      <alignment horizontal="left" vertical="top"/>
    </xf>
    <xf numFmtId="1" fontId="3" fillId="0" borderId="28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wrapText="1"/>
    </xf>
    <xf numFmtId="1" fontId="15" fillId="3" borderId="19" xfId="0" applyNumberFormat="1" applyFont="1" applyFill="1" applyBorder="1" applyAlignment="1">
      <alignment horizontal="center" vertical="top" shrinkToFit="1"/>
    </xf>
    <xf numFmtId="1" fontId="16" fillId="3" borderId="11" xfId="0" applyNumberFormat="1" applyFont="1" applyFill="1" applyBorder="1" applyAlignment="1">
      <alignment horizontal="center" vertical="top" shrinkToFit="1"/>
    </xf>
    <xf numFmtId="0" fontId="3" fillId="0" borderId="0" xfId="0" applyFont="1" applyAlignment="1">
      <alignment horizontal="center" vertical="top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shrinkToFit="1"/>
    </xf>
    <xf numFmtId="1" fontId="3" fillId="7" borderId="10" xfId="0" applyNumberFormat="1" applyFont="1" applyFill="1" applyBorder="1" applyAlignment="1">
      <alignment horizontal="center" vertical="center" shrinkToFit="1"/>
    </xf>
    <xf numFmtId="1" fontId="3" fillId="0" borderId="10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top"/>
    </xf>
    <xf numFmtId="0" fontId="22" fillId="0" borderId="0" xfId="1" applyAlignment="1">
      <alignment wrapText="1"/>
    </xf>
    <xf numFmtId="0" fontId="25" fillId="0" borderId="31" xfId="1" applyFont="1" applyBorder="1" applyAlignment="1">
      <alignment wrapText="1"/>
    </xf>
    <xf numFmtId="2" fontId="26" fillId="0" borderId="10" xfId="1" applyNumberFormat="1" applyFont="1" applyBorder="1" applyAlignment="1">
      <alignment horizontal="right" vertical="top" shrinkToFit="1"/>
    </xf>
    <xf numFmtId="0" fontId="22" fillId="0" borderId="0" xfId="1" applyAlignment="1">
      <alignment vertical="top" wrapText="1"/>
    </xf>
    <xf numFmtId="2" fontId="26" fillId="9" borderId="10" xfId="1" applyNumberFormat="1" applyFont="1" applyFill="1" applyBorder="1" applyAlignment="1" applyProtection="1">
      <alignment horizontal="right" vertical="top" shrinkToFit="1"/>
      <protection locked="0"/>
    </xf>
    <xf numFmtId="2" fontId="17" fillId="0" borderId="10" xfId="1" applyNumberFormat="1" applyFont="1" applyBorder="1" applyAlignment="1">
      <alignment horizontal="right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left" vertical="top" wrapText="1"/>
    </xf>
    <xf numFmtId="0" fontId="22" fillId="0" borderId="0" xfId="1" applyAlignment="1">
      <alignment horizontal="left" vertical="top"/>
    </xf>
    <xf numFmtId="2" fontId="26" fillId="0" borderId="32" xfId="1" applyNumberFormat="1" applyFont="1" applyBorder="1" applyAlignment="1">
      <alignment vertical="top" shrinkToFit="1"/>
    </xf>
    <xf numFmtId="2" fontId="26" fillId="9" borderId="33" xfId="1" applyNumberFormat="1" applyFont="1" applyFill="1" applyBorder="1" applyAlignment="1" applyProtection="1">
      <alignment vertical="top" shrinkToFit="1"/>
      <protection locked="0"/>
    </xf>
    <xf numFmtId="2" fontId="26" fillId="9" borderId="34" xfId="1" applyNumberFormat="1" applyFont="1" applyFill="1" applyBorder="1" applyAlignment="1" applyProtection="1">
      <alignment vertical="top" shrinkToFit="1"/>
      <protection locked="0"/>
    </xf>
    <xf numFmtId="2" fontId="26" fillId="0" borderId="1" xfId="1" applyNumberFormat="1" applyFont="1" applyBorder="1" applyAlignment="1">
      <alignment horizontal="right" shrinkToFit="1"/>
    </xf>
    <xf numFmtId="164" fontId="26" fillId="0" borderId="1" xfId="1" applyNumberFormat="1" applyFont="1" applyBorder="1" applyAlignment="1">
      <alignment horizontal="right" shrinkToFit="1"/>
    </xf>
    <xf numFmtId="0" fontId="24" fillId="0" borderId="0" xfId="1" applyFont="1" applyAlignment="1">
      <alignment vertical="top" wrapText="1"/>
    </xf>
    <xf numFmtId="0" fontId="34" fillId="0" borderId="0" xfId="1" applyFont="1" applyAlignment="1">
      <alignment vertical="top" wrapText="1"/>
    </xf>
    <xf numFmtId="0" fontId="22" fillId="9" borderId="3" xfId="1" applyFill="1" applyBorder="1" applyAlignment="1" applyProtection="1">
      <alignment horizontal="left" wrapText="1"/>
      <protection locked="0"/>
    </xf>
    <xf numFmtId="0" fontId="22" fillId="9" borderId="2" xfId="1" applyFill="1" applyBorder="1" applyAlignment="1" applyProtection="1">
      <alignment wrapText="1"/>
      <protection locked="0"/>
    </xf>
    <xf numFmtId="0" fontId="22" fillId="9" borderId="32" xfId="1" applyFill="1" applyBorder="1" applyAlignment="1" applyProtection="1">
      <alignment wrapText="1"/>
      <protection locked="0"/>
    </xf>
    <xf numFmtId="0" fontId="22" fillId="9" borderId="3" xfId="1" applyFill="1" applyBorder="1" applyAlignment="1" applyProtection="1">
      <alignment wrapText="1"/>
      <protection locked="0"/>
    </xf>
    <xf numFmtId="0" fontId="22" fillId="9" borderId="2" xfId="1" applyFill="1" applyBorder="1" applyAlignment="1" applyProtection="1">
      <alignment horizontal="left" wrapText="1"/>
      <protection locked="0"/>
    </xf>
    <xf numFmtId="0" fontId="22" fillId="9" borderId="33" xfId="1" applyFill="1" applyBorder="1" applyAlignment="1" applyProtection="1">
      <alignment wrapText="1"/>
      <protection locked="0"/>
    </xf>
    <xf numFmtId="0" fontId="22" fillId="9" borderId="14" xfId="1" applyFill="1" applyBorder="1" applyAlignment="1" applyProtection="1">
      <alignment horizontal="left" wrapText="1"/>
      <protection locked="0"/>
    </xf>
    <xf numFmtId="0" fontId="22" fillId="9" borderId="12" xfId="1" applyFill="1" applyBorder="1" applyAlignment="1" applyProtection="1">
      <alignment wrapText="1"/>
      <protection locked="0"/>
    </xf>
    <xf numFmtId="0" fontId="22" fillId="9" borderId="34" xfId="1" applyFill="1" applyBorder="1" applyAlignment="1" applyProtection="1">
      <alignment wrapText="1"/>
      <protection locked="0"/>
    </xf>
    <xf numFmtId="0" fontId="22" fillId="9" borderId="14" xfId="1" applyFill="1" applyBorder="1" applyAlignment="1" applyProtection="1">
      <alignment wrapText="1"/>
      <protection locked="0"/>
    </xf>
    <xf numFmtId="0" fontId="22" fillId="9" borderId="12" xfId="1" applyFill="1" applyBorder="1" applyAlignment="1" applyProtection="1">
      <alignment horizontal="left" wrapText="1"/>
      <protection locked="0"/>
    </xf>
    <xf numFmtId="0" fontId="22" fillId="0" borderId="0" xfId="1" applyAlignment="1">
      <alignment horizontal="left" wrapText="1"/>
    </xf>
    <xf numFmtId="0" fontId="22" fillId="9" borderId="38" xfId="1" applyFill="1" applyBorder="1" applyAlignment="1" applyProtection="1">
      <alignment horizontal="left" wrapText="1"/>
      <protection locked="0"/>
    </xf>
    <xf numFmtId="0" fontId="22" fillId="9" borderId="39" xfId="1" applyFill="1" applyBorder="1" applyAlignment="1" applyProtection="1">
      <alignment wrapText="1"/>
      <protection locked="0"/>
    </xf>
    <xf numFmtId="0" fontId="22" fillId="9" borderId="38" xfId="1" applyFill="1" applyBorder="1" applyAlignment="1" applyProtection="1">
      <alignment wrapText="1"/>
      <protection locked="0"/>
    </xf>
    <xf numFmtId="0" fontId="22" fillId="9" borderId="39" xfId="1" applyFill="1" applyBorder="1" applyAlignment="1" applyProtection="1">
      <alignment horizontal="left" wrapText="1"/>
      <protection locked="0"/>
    </xf>
    <xf numFmtId="0" fontId="22" fillId="0" borderId="8" xfId="1" applyBorder="1" applyAlignment="1">
      <alignment horizontal="left" vertical="top"/>
    </xf>
    <xf numFmtId="0" fontId="22" fillId="0" borderId="0" xfId="1" applyAlignment="1" applyProtection="1">
      <alignment wrapText="1"/>
      <protection locked="0"/>
    </xf>
    <xf numFmtId="0" fontId="22" fillId="0" borderId="0" xfId="1" applyAlignment="1" applyProtection="1">
      <alignment horizontal="left" wrapText="1"/>
      <protection locked="0"/>
    </xf>
    <xf numFmtId="0" fontId="22" fillId="0" borderId="0" xfId="1" applyAlignment="1" applyProtection="1">
      <alignment horizontal="left" vertical="top"/>
      <protection locked="0"/>
    </xf>
    <xf numFmtId="1" fontId="32" fillId="0" borderId="38" xfId="1" applyNumberFormat="1" applyFont="1" applyBorder="1" applyAlignment="1">
      <alignment horizontal="right" vertical="top" shrinkToFit="1"/>
    </xf>
    <xf numFmtId="1" fontId="32" fillId="0" borderId="39" xfId="1" applyNumberFormat="1" applyFont="1" applyBorder="1" applyAlignment="1">
      <alignment vertical="top" shrinkToFit="1"/>
    </xf>
    <xf numFmtId="1" fontId="32" fillId="0" borderId="44" xfId="1" applyNumberFormat="1" applyFont="1" applyBorder="1" applyAlignment="1">
      <alignment vertical="top" shrinkToFit="1"/>
    </xf>
    <xf numFmtId="1" fontId="32" fillId="0" borderId="3" xfId="1" applyNumberFormat="1" applyFont="1" applyBorder="1" applyAlignment="1">
      <alignment horizontal="right" vertical="top" shrinkToFit="1"/>
    </xf>
    <xf numFmtId="1" fontId="32" fillId="0" borderId="2" xfId="1" applyNumberFormat="1" applyFont="1" applyBorder="1" applyAlignment="1">
      <alignment vertical="top" wrapText="1" shrinkToFit="1"/>
    </xf>
    <xf numFmtId="1" fontId="32" fillId="0" borderId="2" xfId="1" applyNumberFormat="1" applyFont="1" applyBorder="1" applyAlignment="1">
      <alignment vertical="top" shrinkToFit="1"/>
    </xf>
    <xf numFmtId="1" fontId="32" fillId="0" borderId="1" xfId="1" applyNumberFormat="1" applyFont="1" applyBorder="1" applyAlignment="1">
      <alignment vertical="top" shrinkToFit="1"/>
    </xf>
    <xf numFmtId="1" fontId="15" fillId="7" borderId="3" xfId="1" applyNumberFormat="1" applyFont="1" applyFill="1" applyBorder="1" applyAlignment="1">
      <alignment horizontal="right" vertical="top" shrinkToFit="1"/>
    </xf>
    <xf numFmtId="1" fontId="15" fillId="7" borderId="2" xfId="1" applyNumberFormat="1" applyFont="1" applyFill="1" applyBorder="1" applyAlignment="1">
      <alignment vertical="top" shrinkToFit="1"/>
    </xf>
    <xf numFmtId="1" fontId="15" fillId="7" borderId="1" xfId="1" applyNumberFormat="1" applyFont="1" applyFill="1" applyBorder="1" applyAlignment="1">
      <alignment horizontal="right" vertical="top" shrinkToFit="1"/>
    </xf>
    <xf numFmtId="1" fontId="32" fillId="0" borderId="3" xfId="1" applyNumberFormat="1" applyFont="1" applyBorder="1" applyAlignment="1">
      <alignment horizontal="right" vertical="center" shrinkToFit="1"/>
    </xf>
    <xf numFmtId="1" fontId="32" fillId="0" borderId="45" xfId="1" applyNumberFormat="1" applyFont="1" applyBorder="1" applyAlignment="1">
      <alignment horizontal="right" vertical="center" shrinkToFit="1"/>
    </xf>
    <xf numFmtId="0" fontId="23" fillId="0" borderId="0" xfId="1" applyFont="1" applyAlignment="1">
      <alignment vertical="top" wrapText="1"/>
    </xf>
    <xf numFmtId="0" fontId="15" fillId="0" borderId="35" xfId="1" applyFont="1" applyBorder="1" applyAlignment="1">
      <alignment vertical="center"/>
    </xf>
    <xf numFmtId="2" fontId="3" fillId="0" borderId="10" xfId="1" applyNumberFormat="1" applyFont="1" applyBorder="1" applyAlignment="1">
      <alignment horizontal="right"/>
    </xf>
    <xf numFmtId="2" fontId="8" fillId="0" borderId="10" xfId="1" applyNumberFormat="1" applyFont="1" applyBorder="1" applyAlignment="1">
      <alignment horizontal="right"/>
    </xf>
    <xf numFmtId="0" fontId="36" fillId="0" borderId="0" xfId="1" applyFont="1" applyAlignment="1">
      <alignment vertical="top" wrapText="1"/>
    </xf>
    <xf numFmtId="0" fontId="34" fillId="0" borderId="48" xfId="1" applyFont="1" applyBorder="1" applyAlignment="1">
      <alignment horizontal="center" vertical="center" wrapText="1"/>
    </xf>
    <xf numFmtId="0" fontId="2" fillId="0" borderId="0" xfId="2"/>
    <xf numFmtId="0" fontId="2" fillId="0" borderId="36" xfId="2" applyBorder="1"/>
    <xf numFmtId="0" fontId="27" fillId="0" borderId="0" xfId="1" applyFont="1" applyAlignment="1">
      <alignment horizontal="left" vertical="top" wrapText="1"/>
    </xf>
    <xf numFmtId="164" fontId="26" fillId="0" borderId="0" xfId="1" applyNumberFormat="1" applyFont="1" applyAlignment="1">
      <alignment horizontal="right" shrinkToFit="1"/>
    </xf>
    <xf numFmtId="1" fontId="26" fillId="0" borderId="0" xfId="1" applyNumberFormat="1" applyFont="1" applyAlignment="1">
      <alignment shrinkToFit="1"/>
    </xf>
    <xf numFmtId="0" fontId="22" fillId="0" borderId="0" xfId="1" applyAlignment="1">
      <alignment horizontal="right" wrapText="1"/>
    </xf>
    <xf numFmtId="0" fontId="22" fillId="0" borderId="47" xfId="1" applyBorder="1" applyAlignment="1">
      <alignment wrapText="1"/>
    </xf>
    <xf numFmtId="0" fontId="4" fillId="0" borderId="53" xfId="1" applyFont="1" applyBorder="1" applyAlignment="1">
      <alignment horizontal="left" vertical="top" wrapText="1"/>
    </xf>
    <xf numFmtId="0" fontId="27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3" fillId="0" borderId="47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47" xfId="1" applyFont="1" applyBorder="1" applyAlignment="1">
      <alignment horizontal="left" vertical="center" wrapText="1"/>
    </xf>
    <xf numFmtId="0" fontId="4" fillId="10" borderId="10" xfId="1" applyFont="1" applyFill="1" applyBorder="1" applyAlignment="1" applyProtection="1">
      <alignment horizontal="left" vertical="top" wrapText="1"/>
      <protection locked="0"/>
    </xf>
    <xf numFmtId="0" fontId="4" fillId="0" borderId="53" xfId="1" applyFont="1" applyBorder="1" applyAlignment="1">
      <alignment horizontal="center" vertical="top" wrapText="1"/>
    </xf>
    <xf numFmtId="1" fontId="26" fillId="0" borderId="0" xfId="1" applyNumberFormat="1" applyFont="1" applyAlignment="1">
      <alignment horizontal="right" vertical="top" shrinkToFit="1"/>
    </xf>
    <xf numFmtId="0" fontId="4" fillId="0" borderId="0" xfId="1" applyFont="1" applyAlignment="1">
      <alignment horizontal="right" vertical="top" wrapText="1"/>
    </xf>
    <xf numFmtId="0" fontId="4" fillId="0" borderId="47" xfId="1" applyFont="1" applyBorder="1" applyAlignment="1">
      <alignment horizontal="right" vertical="top" wrapText="1"/>
    </xf>
    <xf numFmtId="0" fontId="22" fillId="0" borderId="47" xfId="1" applyBorder="1" applyAlignment="1">
      <alignment horizontal="left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wrapText="1"/>
    </xf>
    <xf numFmtId="0" fontId="22" fillId="0" borderId="53" xfId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2" fillId="0" borderId="53" xfId="1" applyFont="1" applyBorder="1" applyAlignment="1">
      <alignment horizontal="left" vertical="top" wrapText="1"/>
    </xf>
    <xf numFmtId="0" fontId="32" fillId="0" borderId="0" xfId="1" applyFont="1" applyAlignment="1">
      <alignment horizontal="left" vertical="top" wrapText="1"/>
    </xf>
    <xf numFmtId="0" fontId="32" fillId="0" borderId="53" xfId="1" applyFont="1" applyBorder="1" applyAlignment="1">
      <alignment horizontal="left" wrapText="1"/>
    </xf>
    <xf numFmtId="0" fontId="3" fillId="0" borderId="0" xfId="1" applyFont="1" applyAlignment="1">
      <alignment horizontal="left"/>
    </xf>
    <xf numFmtId="0" fontId="22" fillId="0" borderId="49" xfId="1" applyBorder="1" applyAlignment="1">
      <alignment horizontal="left" vertical="top"/>
    </xf>
    <xf numFmtId="0" fontId="22" fillId="0" borderId="50" xfId="1" applyBorder="1" applyAlignment="1">
      <alignment horizontal="left" vertical="top"/>
    </xf>
    <xf numFmtId="0" fontId="22" fillId="0" borderId="54" xfId="1" applyBorder="1" applyAlignment="1">
      <alignment horizontal="left" vertical="top"/>
    </xf>
    <xf numFmtId="0" fontId="22" fillId="10" borderId="10" xfId="1" applyFill="1" applyBorder="1" applyAlignment="1" applyProtection="1">
      <alignment horizontal="left" vertical="top"/>
      <protection locked="0"/>
    </xf>
    <xf numFmtId="0" fontId="22" fillId="0" borderId="58" xfId="1" applyBorder="1" applyAlignment="1">
      <alignment horizontal="left" vertical="top"/>
    </xf>
    <xf numFmtId="0" fontId="22" fillId="0" borderId="59" xfId="1" applyBorder="1" applyAlignment="1">
      <alignment horizontal="left" vertical="top"/>
    </xf>
    <xf numFmtId="0" fontId="17" fillId="0" borderId="32" xfId="1" applyFont="1" applyBorder="1" applyAlignment="1">
      <alignment vertical="top" wrapText="1"/>
    </xf>
    <xf numFmtId="0" fontId="22" fillId="0" borderId="61" xfId="1" applyBorder="1" applyAlignment="1">
      <alignment horizontal="left" vertical="top"/>
    </xf>
    <xf numFmtId="0" fontId="17" fillId="0" borderId="33" xfId="1" applyFont="1" applyBorder="1" applyAlignment="1">
      <alignment vertical="top" wrapText="1"/>
    </xf>
    <xf numFmtId="0" fontId="14" fillId="7" borderId="33" xfId="1" applyFont="1" applyFill="1" applyBorder="1" applyAlignment="1">
      <alignment vertical="top"/>
    </xf>
    <xf numFmtId="0" fontId="17" fillId="0" borderId="62" xfId="1" applyFont="1" applyBorder="1" applyAlignment="1">
      <alignment vertical="top" wrapText="1"/>
    </xf>
    <xf numFmtId="1" fontId="4" fillId="0" borderId="10" xfId="1" applyNumberFormat="1" applyFont="1" applyBorder="1" applyAlignment="1">
      <alignment vertical="top" wrapText="1"/>
    </xf>
    <xf numFmtId="0" fontId="15" fillId="0" borderId="61" xfId="1" applyFont="1" applyBorder="1" applyAlignment="1">
      <alignment vertical="center"/>
    </xf>
    <xf numFmtId="0" fontId="3" fillId="0" borderId="48" xfId="1" applyFont="1" applyBorder="1" applyAlignment="1">
      <alignment horizontal="left"/>
    </xf>
    <xf numFmtId="0" fontId="3" fillId="0" borderId="51" xfId="1" applyFont="1" applyBorder="1" applyAlignment="1">
      <alignment horizontal="left"/>
    </xf>
    <xf numFmtId="0" fontId="40" fillId="0" borderId="29" xfId="1" applyFont="1" applyBorder="1" applyAlignment="1">
      <alignment vertical="top" wrapText="1"/>
    </xf>
    <xf numFmtId="0" fontId="35" fillId="0" borderId="35" xfId="1" applyFont="1" applyBorder="1" applyAlignment="1">
      <alignment vertical="top" wrapText="1"/>
    </xf>
    <xf numFmtId="0" fontId="35" fillId="0" borderId="36" xfId="1" applyFont="1" applyBorder="1" applyAlignment="1">
      <alignment vertical="top" wrapText="1"/>
    </xf>
    <xf numFmtId="0" fontId="35" fillId="0" borderId="48" xfId="1" applyFont="1" applyBorder="1" applyAlignment="1">
      <alignment horizontal="left" vertical="top" wrapText="1"/>
    </xf>
    <xf numFmtId="0" fontId="17" fillId="0" borderId="48" xfId="1" applyFont="1" applyBorder="1" applyAlignment="1">
      <alignment horizontal="left" vertical="top"/>
    </xf>
    <xf numFmtId="0" fontId="17" fillId="0" borderId="48" xfId="1" applyFont="1" applyBorder="1" applyAlignment="1">
      <alignment horizontal="left" vertical="top" wrapText="1"/>
    </xf>
    <xf numFmtId="0" fontId="17" fillId="0" borderId="51" xfId="1" applyFont="1" applyBorder="1" applyAlignment="1">
      <alignment horizontal="left" vertical="top"/>
    </xf>
    <xf numFmtId="2" fontId="17" fillId="10" borderId="48" xfId="3" applyNumberFormat="1" applyFont="1" applyFill="1" applyBorder="1" applyAlignment="1" applyProtection="1">
      <alignment horizontal="right"/>
      <protection locked="0"/>
    </xf>
    <xf numFmtId="44" fontId="17" fillId="0" borderId="48" xfId="3" applyFont="1" applyBorder="1" applyAlignment="1">
      <alignment horizontal="right"/>
    </xf>
    <xf numFmtId="44" fontId="17" fillId="0" borderId="51" xfId="3" applyFont="1" applyBorder="1" applyAlignment="1">
      <alignment horizontal="right"/>
    </xf>
    <xf numFmtId="0" fontId="8" fillId="0" borderId="48" xfId="1" applyFont="1" applyBorder="1" applyAlignment="1">
      <alignment horizontal="left" wrapText="1"/>
    </xf>
    <xf numFmtId="0" fontId="8" fillId="0" borderId="48" xfId="1" applyFont="1" applyBorder="1" applyAlignment="1">
      <alignment horizontal="left"/>
    </xf>
    <xf numFmtId="0" fontId="8" fillId="0" borderId="51" xfId="1" applyFont="1" applyBorder="1" applyAlignment="1">
      <alignment horizontal="left"/>
    </xf>
    <xf numFmtId="0" fontId="4" fillId="0" borderId="3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43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16" xfId="1" applyFont="1" applyBorder="1" applyAlignment="1">
      <alignment horizontal="center" vertical="top" wrapText="1"/>
    </xf>
    <xf numFmtId="0" fontId="4" fillId="0" borderId="37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1" fillId="0" borderId="10" xfId="2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indent="1"/>
    </xf>
    <xf numFmtId="0" fontId="3" fillId="8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5" fillId="6" borderId="10" xfId="0" applyFont="1" applyFill="1" applyBorder="1" applyAlignment="1">
      <alignment horizontal="center" vertical="top"/>
    </xf>
    <xf numFmtId="0" fontId="5" fillId="6" borderId="30" xfId="0" applyFont="1" applyFill="1" applyBorder="1" applyAlignment="1">
      <alignment horizontal="center" vertical="top"/>
    </xf>
    <xf numFmtId="0" fontId="4" fillId="10" borderId="10" xfId="1" applyFont="1" applyFill="1" applyBorder="1" applyAlignment="1">
      <alignment horizontal="left" vertical="top" wrapText="1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1" fontId="3" fillId="4" borderId="25" xfId="0" applyNumberFormat="1" applyFont="1" applyFill="1" applyBorder="1" applyAlignment="1">
      <alignment horizontal="center" vertical="center" shrinkToFit="1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1" fontId="3" fillId="4" borderId="28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 indent="1"/>
    </xf>
    <xf numFmtId="1" fontId="3" fillId="4" borderId="10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wrapText="1"/>
    </xf>
    <xf numFmtId="0" fontId="3" fillId="0" borderId="45" xfId="0" applyFont="1" applyBorder="1" applyAlignment="1">
      <alignment horizontal="left" wrapText="1"/>
    </xf>
    <xf numFmtId="1" fontId="15" fillId="3" borderId="5" xfId="0" applyNumberFormat="1" applyFont="1" applyFill="1" applyBorder="1" applyAlignment="1">
      <alignment horizontal="center" vertical="top" shrinkToFit="1"/>
    </xf>
    <xf numFmtId="0" fontId="12" fillId="0" borderId="44" xfId="0" applyFont="1" applyBorder="1" applyAlignment="1">
      <alignment horizontal="center" textRotation="90" wrapText="1"/>
    </xf>
    <xf numFmtId="0" fontId="39" fillId="0" borderId="35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left" vertical="top" wrapText="1" indent="1"/>
    </xf>
    <xf numFmtId="1" fontId="11" fillId="0" borderId="56" xfId="0" applyNumberFormat="1" applyFont="1" applyBorder="1" applyAlignment="1">
      <alignment horizontal="center" vertical="center" wrapText="1"/>
    </xf>
    <xf numFmtId="0" fontId="14" fillId="0" borderId="52" xfId="0" applyFont="1" applyBorder="1" applyAlignment="1">
      <alignment horizontal="left" vertical="center" wrapText="1" indent="1"/>
    </xf>
    <xf numFmtId="0" fontId="3" fillId="0" borderId="69" xfId="0" applyFont="1" applyBorder="1" applyAlignment="1" applyProtection="1">
      <alignment horizontal="center" vertical="center" wrapText="1"/>
      <protection locked="0"/>
    </xf>
    <xf numFmtId="1" fontId="3" fillId="0" borderId="69" xfId="0" applyNumberFormat="1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left" wrapText="1"/>
    </xf>
    <xf numFmtId="0" fontId="3" fillId="0" borderId="47" xfId="0" applyFont="1" applyBorder="1" applyAlignment="1">
      <alignment horizontal="left" vertical="top"/>
    </xf>
    <xf numFmtId="0" fontId="14" fillId="4" borderId="53" xfId="0" applyFont="1" applyFill="1" applyBorder="1" applyAlignment="1">
      <alignment horizontal="right" vertical="top" wrapText="1" indent="8"/>
    </xf>
    <xf numFmtId="0" fontId="14" fillId="4" borderId="0" xfId="0" applyFont="1" applyFill="1" applyAlignment="1">
      <alignment horizontal="right" vertical="top" wrapText="1" indent="8"/>
    </xf>
    <xf numFmtId="0" fontId="14" fillId="4" borderId="0" xfId="0" applyFont="1" applyFill="1" applyAlignment="1">
      <alignment horizontal="center" vertical="top" wrapText="1"/>
    </xf>
    <xf numFmtId="0" fontId="17" fillId="4" borderId="0" xfId="0" applyFont="1" applyFill="1" applyAlignment="1">
      <alignment horizontal="right" vertical="top" wrapText="1" indent="8"/>
    </xf>
    <xf numFmtId="0" fontId="11" fillId="0" borderId="73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 indent="1"/>
    </xf>
    <xf numFmtId="0" fontId="9" fillId="0" borderId="47" xfId="0" applyFont="1" applyBorder="1" applyAlignment="1">
      <alignment horizontal="left" vertical="top" wrapText="1" indent="1"/>
    </xf>
    <xf numFmtId="0" fontId="17" fillId="0" borderId="73" xfId="0" applyFont="1" applyBorder="1" applyAlignment="1">
      <alignment horizontal="left" vertical="center" wrapText="1" indent="1"/>
    </xf>
    <xf numFmtId="0" fontId="17" fillId="0" borderId="74" xfId="0" applyFont="1" applyBorder="1" applyAlignment="1">
      <alignment horizontal="left" vertical="center" wrapText="1" indent="1"/>
    </xf>
    <xf numFmtId="1" fontId="15" fillId="3" borderId="75" xfId="0" applyNumberFormat="1" applyFont="1" applyFill="1" applyBorder="1" applyAlignment="1">
      <alignment horizontal="center" vertical="top" shrinkToFit="1"/>
    </xf>
    <xf numFmtId="1" fontId="18" fillId="4" borderId="61" xfId="0" applyNumberFormat="1" applyFont="1" applyFill="1" applyBorder="1" applyAlignment="1">
      <alignment horizontal="center" vertical="top" shrinkToFit="1"/>
    </xf>
    <xf numFmtId="1" fontId="3" fillId="4" borderId="22" xfId="0" applyNumberFormat="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top"/>
    </xf>
    <xf numFmtId="0" fontId="38" fillId="0" borderId="29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>
      <alignment vertical="center" wrapText="1"/>
    </xf>
    <xf numFmtId="1" fontId="11" fillId="0" borderId="31" xfId="0" applyNumberFormat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left" vertical="center" wrapText="1" indent="1"/>
    </xf>
    <xf numFmtId="0" fontId="3" fillId="5" borderId="10" xfId="0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6" fillId="12" borderId="10" xfId="0" applyFont="1" applyFill="1" applyBorder="1" applyAlignment="1">
      <alignment horizontal="center" vertical="top"/>
    </xf>
    <xf numFmtId="0" fontId="6" fillId="13" borderId="10" xfId="0" applyFont="1" applyFill="1" applyBorder="1" applyAlignment="1">
      <alignment horizontal="center" vertical="top"/>
    </xf>
    <xf numFmtId="0" fontId="6" fillId="14" borderId="10" xfId="0" applyFont="1" applyFill="1" applyBorder="1" applyAlignment="1">
      <alignment horizontal="center" vertical="top"/>
    </xf>
    <xf numFmtId="0" fontId="6" fillId="11" borderId="10" xfId="0" applyFont="1" applyFill="1" applyBorder="1" applyAlignment="1">
      <alignment horizontal="center" vertical="top"/>
    </xf>
    <xf numFmtId="0" fontId="11" fillId="0" borderId="77" xfId="0" applyFont="1" applyBorder="1" applyAlignment="1">
      <alignment horizontal="center" vertical="center" wrapText="1"/>
    </xf>
    <xf numFmtId="1" fontId="20" fillId="0" borderId="77" xfId="0" applyNumberFormat="1" applyFont="1" applyBorder="1" applyAlignment="1">
      <alignment horizontal="center" vertical="center" wrapText="1"/>
    </xf>
    <xf numFmtId="1" fontId="20" fillId="0" borderId="76" xfId="0" applyNumberFormat="1" applyFont="1" applyBorder="1" applyAlignment="1">
      <alignment horizontal="center" vertical="center" wrapText="1"/>
    </xf>
    <xf numFmtId="0" fontId="1" fillId="0" borderId="62" xfId="2" applyFont="1" applyBorder="1" applyAlignment="1">
      <alignment horizontal="center"/>
    </xf>
    <xf numFmtId="0" fontId="2" fillId="0" borderId="35" xfId="2" applyBorder="1"/>
    <xf numFmtId="0" fontId="2" fillId="0" borderId="36" xfId="2" applyBorder="1"/>
    <xf numFmtId="0" fontId="4" fillId="0" borderId="4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42" xfId="1" applyFont="1" applyBorder="1" applyAlignment="1">
      <alignment horizontal="center" vertical="top" wrapText="1"/>
    </xf>
    <xf numFmtId="0" fontId="32" fillId="0" borderId="53" xfId="1" applyFont="1" applyBorder="1" applyAlignment="1">
      <alignment horizontal="left" vertical="top"/>
    </xf>
    <xf numFmtId="0" fontId="32" fillId="0" borderId="0" xfId="1" applyFont="1" applyAlignment="1">
      <alignment horizontal="left" vertical="top"/>
    </xf>
    <xf numFmtId="0" fontId="32" fillId="0" borderId="47" xfId="1" applyFont="1" applyBorder="1" applyAlignment="1">
      <alignment horizontal="left" vertical="top"/>
    </xf>
    <xf numFmtId="0" fontId="32" fillId="0" borderId="49" xfId="1" applyFont="1" applyBorder="1" applyAlignment="1">
      <alignment horizontal="left" vertical="top"/>
    </xf>
    <xf numFmtId="0" fontId="32" fillId="0" borderId="50" xfId="1" applyFont="1" applyBorder="1" applyAlignment="1">
      <alignment horizontal="left" vertical="top"/>
    </xf>
    <xf numFmtId="0" fontId="32" fillId="0" borderId="54" xfId="1" applyFont="1" applyBorder="1" applyAlignment="1">
      <alignment horizontal="left" vertical="top"/>
    </xf>
    <xf numFmtId="0" fontId="17" fillId="0" borderId="63" xfId="1" applyFont="1" applyBorder="1" applyAlignment="1">
      <alignment horizontal="left" vertical="top" wrapText="1"/>
    </xf>
    <xf numFmtId="0" fontId="17" fillId="0" borderId="46" xfId="1" applyFont="1" applyBorder="1" applyAlignment="1">
      <alignment horizontal="left" vertical="top" wrapText="1"/>
    </xf>
    <xf numFmtId="0" fontId="17" fillId="0" borderId="41" xfId="1" applyFont="1" applyBorder="1" applyAlignment="1">
      <alignment horizontal="left" vertical="top" wrapText="1"/>
    </xf>
    <xf numFmtId="0" fontId="17" fillId="0" borderId="4" xfId="1" applyFont="1" applyBorder="1" applyAlignment="1">
      <alignment horizontal="left" vertical="top" wrapText="1"/>
    </xf>
    <xf numFmtId="0" fontId="17" fillId="0" borderId="64" xfId="1" applyFont="1" applyBorder="1" applyAlignment="1">
      <alignment horizontal="left" vertical="top" wrapText="1"/>
    </xf>
    <xf numFmtId="0" fontId="17" fillId="0" borderId="13" xfId="1" applyFont="1" applyBorder="1" applyAlignment="1">
      <alignment horizontal="left" vertical="top" wrapText="1"/>
    </xf>
    <xf numFmtId="0" fontId="40" fillId="0" borderId="29" xfId="1" applyFont="1" applyBorder="1" applyAlignment="1">
      <alignment horizontal="left" vertical="top" wrapText="1"/>
    </xf>
    <xf numFmtId="0" fontId="40" fillId="0" borderId="35" xfId="1" applyFont="1" applyBorder="1" applyAlignment="1">
      <alignment horizontal="left" vertical="top" wrapText="1"/>
    </xf>
    <xf numFmtId="0" fontId="40" fillId="0" borderId="36" xfId="1" applyFont="1" applyBorder="1" applyAlignment="1">
      <alignment horizontal="left" vertical="top" wrapText="1"/>
    </xf>
    <xf numFmtId="0" fontId="15" fillId="0" borderId="52" xfId="1" applyFont="1" applyBorder="1" applyAlignment="1">
      <alignment horizontal="left" vertical="top" wrapText="1"/>
    </xf>
    <xf numFmtId="0" fontId="15" fillId="0" borderId="31" xfId="1" applyFont="1" applyBorder="1" applyAlignment="1">
      <alignment horizontal="left" vertical="top" wrapText="1"/>
    </xf>
    <xf numFmtId="0" fontId="32" fillId="0" borderId="53" xfId="1" applyFont="1" applyBorder="1" applyAlignment="1">
      <alignment horizontal="left" vertical="top" wrapText="1"/>
    </xf>
    <xf numFmtId="0" fontId="32" fillId="0" borderId="0" xfId="1" applyFont="1" applyAlignment="1">
      <alignment horizontal="left" vertical="top" wrapText="1"/>
    </xf>
    <xf numFmtId="0" fontId="32" fillId="0" borderId="47" xfId="1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center" vertical="center" wrapText="1"/>
    </xf>
    <xf numFmtId="0" fontId="40" fillId="0" borderId="0" xfId="1" applyFont="1" applyAlignment="1">
      <alignment horizontal="left" vertical="top" wrapText="1"/>
    </xf>
    <xf numFmtId="0" fontId="38" fillId="0" borderId="29" xfId="0" applyFont="1" applyBorder="1" applyAlignment="1" applyProtection="1">
      <alignment horizontal="left" vertical="top" wrapText="1"/>
      <protection locked="0"/>
    </xf>
    <xf numFmtId="0" fontId="38" fillId="0" borderId="35" xfId="0" applyFont="1" applyBorder="1" applyAlignment="1" applyProtection="1">
      <alignment horizontal="left" vertical="top" wrapText="1"/>
      <protection locked="0"/>
    </xf>
    <xf numFmtId="0" fontId="38" fillId="0" borderId="53" xfId="1" applyFont="1" applyBorder="1" applyAlignment="1">
      <alignment horizontal="left" vertical="top" wrapText="1"/>
    </xf>
    <xf numFmtId="0" fontId="38" fillId="0" borderId="0" xfId="1" applyFont="1" applyAlignment="1">
      <alignment horizontal="left" vertical="top" wrapText="1"/>
    </xf>
    <xf numFmtId="0" fontId="11" fillId="0" borderId="50" xfId="1" applyFont="1" applyBorder="1" applyAlignment="1" applyProtection="1">
      <alignment wrapText="1"/>
      <protection locked="0"/>
    </xf>
    <xf numFmtId="0" fontId="17" fillId="7" borderId="29" xfId="1" applyFont="1" applyFill="1" applyBorder="1" applyAlignment="1">
      <alignment horizontal="left" vertical="top" wrapText="1"/>
    </xf>
    <xf numFmtId="0" fontId="17" fillId="7" borderId="35" xfId="1" applyFont="1" applyFill="1" applyBorder="1" applyAlignment="1">
      <alignment horizontal="left" vertical="top" wrapText="1"/>
    </xf>
    <xf numFmtId="0" fontId="17" fillId="7" borderId="36" xfId="1" applyFont="1" applyFill="1" applyBorder="1" applyAlignment="1">
      <alignment horizontal="left" vertical="top" wrapText="1"/>
    </xf>
    <xf numFmtId="0" fontId="27" fillId="0" borderId="0" xfId="1" applyFont="1" applyAlignment="1">
      <alignment horizontal="left" vertical="top" wrapText="1"/>
    </xf>
    <xf numFmtId="0" fontId="24" fillId="0" borderId="29" xfId="1" applyFont="1" applyBorder="1" applyAlignment="1">
      <alignment horizontal="left" vertical="top" wrapText="1"/>
    </xf>
    <xf numFmtId="0" fontId="24" fillId="0" borderId="35" xfId="1" applyFont="1" applyBorder="1" applyAlignment="1">
      <alignment horizontal="left" vertical="top" wrapText="1"/>
    </xf>
    <xf numFmtId="0" fontId="24" fillId="0" borderId="36" xfId="1" applyFont="1" applyBorder="1" applyAlignment="1">
      <alignment horizontal="left" vertical="top" wrapText="1"/>
    </xf>
    <xf numFmtId="0" fontId="25" fillId="0" borderId="52" xfId="1" applyFont="1" applyBorder="1" applyAlignment="1">
      <alignment horizontal="left" wrapText="1"/>
    </xf>
    <xf numFmtId="0" fontId="25" fillId="0" borderId="31" xfId="1" applyFont="1" applyBorder="1" applyAlignment="1">
      <alignment horizontal="left" wrapText="1"/>
    </xf>
    <xf numFmtId="0" fontId="38" fillId="0" borderId="0" xfId="1" applyFont="1" applyAlignment="1">
      <alignment horizontal="left" vertical="center" wrapText="1"/>
    </xf>
    <xf numFmtId="0" fontId="38" fillId="0" borderId="47" xfId="1" applyFont="1" applyBorder="1" applyAlignment="1">
      <alignment horizontal="left" vertical="center" wrapText="1"/>
    </xf>
    <xf numFmtId="0" fontId="25" fillId="0" borderId="53" xfId="1" applyFont="1" applyBorder="1" applyAlignment="1">
      <alignment horizontal="left" wrapText="1"/>
    </xf>
    <xf numFmtId="0" fontId="25" fillId="0" borderId="0" xfId="1" applyFont="1" applyAlignment="1">
      <alignment horizontal="left" wrapText="1"/>
    </xf>
    <xf numFmtId="0" fontId="24" fillId="0" borderId="52" xfId="1" applyFont="1" applyBorder="1" applyAlignment="1">
      <alignment horizontal="left" vertical="top" wrapText="1"/>
    </xf>
    <xf numFmtId="0" fontId="24" fillId="0" borderId="31" xfId="1" applyFont="1" applyBorder="1" applyAlignment="1">
      <alignment horizontal="left" vertical="top" wrapText="1"/>
    </xf>
    <xf numFmtId="0" fontId="24" fillId="0" borderId="55" xfId="1" applyFont="1" applyBorder="1" applyAlignment="1">
      <alignment horizontal="left" vertical="top" wrapText="1"/>
    </xf>
    <xf numFmtId="0" fontId="4" fillId="0" borderId="56" xfId="1" applyFont="1" applyBorder="1" applyAlignment="1">
      <alignment horizontal="left" vertical="center" wrapText="1"/>
    </xf>
    <xf numFmtId="0" fontId="4" fillId="0" borderId="51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center" vertical="top" wrapText="1"/>
    </xf>
    <xf numFmtId="0" fontId="4" fillId="0" borderId="35" xfId="1" applyFont="1" applyBorder="1" applyAlignment="1">
      <alignment horizontal="center" vertical="top" wrapText="1"/>
    </xf>
    <xf numFmtId="0" fontId="4" fillId="0" borderId="36" xfId="1" applyFont="1" applyBorder="1" applyAlignment="1">
      <alignment horizontal="center" vertical="top" wrapText="1"/>
    </xf>
    <xf numFmtId="0" fontId="24" fillId="0" borderId="60" xfId="1" applyFont="1" applyBorder="1" applyAlignment="1">
      <alignment horizontal="left" vertical="top" wrapText="1"/>
    </xf>
    <xf numFmtId="0" fontId="24" fillId="0" borderId="40" xfId="1" applyFont="1" applyBorder="1" applyAlignment="1">
      <alignment horizontal="left" vertical="top" wrapText="1"/>
    </xf>
    <xf numFmtId="0" fontId="24" fillId="0" borderId="57" xfId="1" applyFont="1" applyBorder="1" applyAlignment="1">
      <alignment horizontal="left" vertical="top" wrapText="1"/>
    </xf>
    <xf numFmtId="0" fontId="27" fillId="0" borderId="56" xfId="1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8" fillId="0" borderId="4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top" wrapText="1" indent="2"/>
    </xf>
    <xf numFmtId="0" fontId="8" fillId="0" borderId="21" xfId="0" applyFont="1" applyBorder="1" applyAlignment="1">
      <alignment horizontal="left" vertical="top" wrapText="1" indent="2"/>
    </xf>
    <xf numFmtId="1" fontId="3" fillId="0" borderId="5" xfId="0" applyNumberFormat="1" applyFont="1" applyBorder="1" applyAlignment="1">
      <alignment horizontal="center" vertical="center" shrinkToFit="1"/>
    </xf>
    <xf numFmtId="1" fontId="3" fillId="0" borderId="6" xfId="0" applyNumberFormat="1" applyFont="1" applyBorder="1" applyAlignment="1">
      <alignment horizontal="center" vertical="center" shrinkToFit="1"/>
    </xf>
    <xf numFmtId="1" fontId="3" fillId="0" borderId="7" xfId="0" applyNumberFormat="1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top" wrapText="1" indent="2"/>
    </xf>
    <xf numFmtId="0" fontId="8" fillId="0" borderId="24" xfId="0" applyFont="1" applyBorder="1" applyAlignment="1">
      <alignment horizontal="left" vertical="top" wrapText="1" indent="2"/>
    </xf>
    <xf numFmtId="0" fontId="8" fillId="4" borderId="23" xfId="0" applyFont="1" applyFill="1" applyBorder="1" applyAlignment="1">
      <alignment horizontal="left" vertical="top" wrapText="1" indent="2"/>
    </xf>
    <xf numFmtId="0" fontId="8" fillId="4" borderId="24" xfId="0" applyFont="1" applyFill="1" applyBorder="1" applyAlignment="1">
      <alignment horizontal="left" vertical="top" wrapText="1" indent="2"/>
    </xf>
    <xf numFmtId="0" fontId="8" fillId="4" borderId="26" xfId="0" applyFont="1" applyFill="1" applyBorder="1" applyAlignment="1">
      <alignment horizontal="left" vertical="top" wrapText="1" indent="2"/>
    </xf>
    <xf numFmtId="0" fontId="8" fillId="4" borderId="27" xfId="0" applyFont="1" applyFill="1" applyBorder="1" applyAlignment="1">
      <alignment horizontal="left" vertical="top" wrapText="1" indent="2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38" fillId="0" borderId="36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top" wrapText="1" indent="2"/>
    </xf>
    <xf numFmtId="0" fontId="8" fillId="0" borderId="27" xfId="0" applyFont="1" applyBorder="1" applyAlignment="1">
      <alignment horizontal="left" vertical="top" wrapText="1" indent="2"/>
    </xf>
    <xf numFmtId="0" fontId="14" fillId="0" borderId="43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top" wrapText="1" indent="2"/>
    </xf>
    <xf numFmtId="0" fontId="8" fillId="0" borderId="66" xfId="0" applyFont="1" applyBorder="1" applyAlignment="1">
      <alignment horizontal="left" vertical="top" wrapText="1" indent="2"/>
    </xf>
    <xf numFmtId="0" fontId="13" fillId="0" borderId="2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1" fontId="3" fillId="0" borderId="22" xfId="0" applyNumberFormat="1" applyFont="1" applyBorder="1" applyAlignment="1">
      <alignment horizontal="center" vertical="center" shrinkToFit="1"/>
    </xf>
    <xf numFmtId="1" fontId="3" fillId="0" borderId="25" xfId="0" applyNumberFormat="1" applyFont="1" applyBorder="1" applyAlignment="1">
      <alignment horizontal="center" vertical="center" shrinkToFit="1"/>
    </xf>
    <xf numFmtId="0" fontId="8" fillId="4" borderId="20" xfId="0" applyFont="1" applyFill="1" applyBorder="1" applyAlignment="1">
      <alignment horizontal="left" vertical="top" wrapText="1" indent="2"/>
    </xf>
    <xf numFmtId="0" fontId="8" fillId="4" borderId="21" xfId="0" applyFont="1" applyFill="1" applyBorder="1" applyAlignment="1">
      <alignment horizontal="left" vertical="top" wrapText="1" indent="2"/>
    </xf>
    <xf numFmtId="1" fontId="3" fillId="4" borderId="22" xfId="0" applyNumberFormat="1" applyFont="1" applyFill="1" applyBorder="1" applyAlignment="1">
      <alignment horizontal="center" vertical="center" shrinkToFit="1"/>
    </xf>
    <xf numFmtId="1" fontId="3" fillId="4" borderId="25" xfId="0" applyNumberFormat="1" applyFont="1" applyFill="1" applyBorder="1" applyAlignment="1">
      <alignment horizontal="center" vertical="center" shrinkToFit="1"/>
    </xf>
    <xf numFmtId="1" fontId="3" fillId="4" borderId="28" xfId="0" applyNumberFormat="1" applyFont="1" applyFill="1" applyBorder="1" applyAlignment="1">
      <alignment horizontal="center" vertical="center" shrinkToFi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1" fontId="3" fillId="0" borderId="28" xfId="0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 indent="1"/>
    </xf>
    <xf numFmtId="0" fontId="14" fillId="0" borderId="35" xfId="0" applyFont="1" applyBorder="1" applyAlignment="1">
      <alignment horizontal="left" vertical="center" wrapText="1" indent="1"/>
    </xf>
    <xf numFmtId="0" fontId="14" fillId="0" borderId="36" xfId="0" applyFont="1" applyBorder="1" applyAlignment="1">
      <alignment horizontal="left" vertical="center" wrapText="1" indent="1"/>
    </xf>
    <xf numFmtId="0" fontId="8" fillId="0" borderId="67" xfId="0" applyFont="1" applyBorder="1" applyAlignment="1">
      <alignment horizontal="left" vertical="top" wrapText="1" indent="2"/>
    </xf>
    <xf numFmtId="0" fontId="8" fillId="0" borderId="68" xfId="0" applyFont="1" applyBorder="1" applyAlignment="1">
      <alignment horizontal="left" vertical="top" wrapText="1" indent="2"/>
    </xf>
    <xf numFmtId="0" fontId="11" fillId="3" borderId="64" xfId="0" applyFont="1" applyFill="1" applyBorder="1" applyAlignment="1">
      <alignment horizontal="right" vertical="top" wrapText="1" indent="8"/>
    </xf>
    <xf numFmtId="0" fontId="11" fillId="3" borderId="13" xfId="0" applyFont="1" applyFill="1" applyBorder="1" applyAlignment="1">
      <alignment horizontal="right" vertical="top" wrapText="1" indent="8"/>
    </xf>
    <xf numFmtId="0" fontId="11" fillId="3" borderId="14" xfId="0" applyFont="1" applyFill="1" applyBorder="1" applyAlignment="1">
      <alignment horizontal="right" vertical="top" wrapText="1" indent="8"/>
    </xf>
    <xf numFmtId="0" fontId="14" fillId="0" borderId="71" xfId="0" applyFont="1" applyBorder="1" applyAlignment="1">
      <alignment horizontal="left" vertical="top" wrapText="1"/>
    </xf>
    <xf numFmtId="0" fontId="14" fillId="0" borderId="72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4">
    <cellStyle name="Standard" xfId="0" builtinId="0"/>
    <cellStyle name="Standard 2" xfId="2" xr:uid="{B926A084-04F3-4029-B9AD-56623E00599F}"/>
    <cellStyle name="Standard 2 2" xfId="1" xr:uid="{0ADFC09B-DE25-4B30-BCCB-3039682B3EAF}"/>
    <cellStyle name="Währung 2" xfId="3" xr:uid="{7A082653-8EBF-43AC-8104-6C954EE80757}"/>
  </cellStyles>
  <dxfs count="35">
    <dxf>
      <fill>
        <patternFill>
          <bgColor theme="6" tint="-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Punkte!$B$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Punkte!$B$3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Punkte!$B$5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Punkte!$B$7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Punkte!$B$10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Punkte!$B$13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checked="Checked" lockText="1" noThreeD="1"/>
</file>

<file path=xl/ctrlProps/ctrlProp33.xml><?xml version="1.0" encoding="utf-8"?>
<formControlPr xmlns="http://schemas.microsoft.com/office/spreadsheetml/2009/9/main" objectType="Radio" firstButton="1" fmlaLink="Punkte!$B$14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Punkte!$B$16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checked="Checked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Punkte!$B$17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checked="Checked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fmlaLink="Punkte!$B$18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checked="Checked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fmlaLink="Punkte!$B$19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checked="Checked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fmlaLink="Punkte!$B$2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checked="Checked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Punkte!$B$22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firstButton="1" fmlaLink="Punkte!$B$24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checked="Checked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Punkte!$B$25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checked="Checked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fmlaLink="Punkte!$B$28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checked="Checked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Punkte!$B$29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checked="Checked" lockText="1" noThreeD="1"/>
</file>

<file path=xl/ctrlProps/ctrlProp83.xml><?xml version="1.0" encoding="utf-8"?>
<formControlPr xmlns="http://schemas.microsoft.com/office/spreadsheetml/2009/9/main" objectType="Radio" firstButton="1" fmlaLink="Punkte!$B$30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checked="Checked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fmlaLink="Punkte!$B$31" lockText="1" noThreeD="1"/>
</file>

<file path=xl/ctrlProps/ctrlProp89.xml><?xml version="1.0" encoding="utf-8"?>
<formControlPr xmlns="http://schemas.microsoft.com/office/spreadsheetml/2009/9/main" objectType="Radio" checked="Checked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fmlaLink="Punkte!$B$34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checked="Checked" lockText="1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firstButton="1" fmlaLink="Punkte!$B$35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checked="Checked" lockText="1" noThreeD="1"/>
</file>

<file path=xl/ctrlProps/ctrlProp99.xml><?xml version="1.0" encoding="utf-8"?>
<formControlPr xmlns="http://schemas.microsoft.com/office/spreadsheetml/2009/9/main" objectType="Radio" firstButton="1" fmlaLink="Punkte!$B$36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checked="Checked" lockText="1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fmlaLink="Punkte!$B$37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checked="Checked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Radio" firstButton="1" fmlaLink="Punkte!$B$38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checked="Checked" lockText="1" noThreeD="1"/>
</file>

<file path=xl/ctrlProps/ctrlProp111.xml><?xml version="1.0" encoding="utf-8"?>
<formControlPr xmlns="http://schemas.microsoft.com/office/spreadsheetml/2009/9/main" objectType="Radio" firstButton="1" fmlaLink="Punkte!$B$39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checked="Checked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checked="Checked" lockText="1" noThreeD="1"/>
</file>

<file path=xl/ctrlProps/ctrlProp119.xml><?xml version="1.0" encoding="utf-8"?>
<formControlPr xmlns="http://schemas.microsoft.com/office/spreadsheetml/2009/9/main" objectType="Radio" firstButton="1" fmlaLink="Punkte!$B$4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checked="Checked" lockText="1" noThreeD="1"/>
</file>

<file path=xl/ctrlProps/ctrlProp126.xml><?xml version="1.0" encoding="utf-8"?>
<formControlPr xmlns="http://schemas.microsoft.com/office/spreadsheetml/2009/9/main" objectType="Radio" firstButton="1" fmlaLink="Punkte!$B$8" lockText="1" noThreeD="1"/>
</file>

<file path=xl/ctrlProps/ctrlProp127.xml><?xml version="1.0" encoding="utf-8"?>
<formControlPr xmlns="http://schemas.microsoft.com/office/spreadsheetml/2009/9/main" objectType="Radio" checked="Checked" lockText="1" noThreeD="1"/>
</file>

<file path=xl/ctrlProps/ctrlProp128.xml><?xml version="1.0" encoding="utf-8"?>
<formControlPr xmlns="http://schemas.microsoft.com/office/spreadsheetml/2009/9/main" objectType="Radio" firstButton="1" fmlaLink="Punkte!$B$9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checked="Checked" lockText="1" noThreeD="1"/>
</file>

<file path=xl/ctrlProps/ctrlProp131.xml><?xml version="1.0" encoding="utf-8"?>
<formControlPr xmlns="http://schemas.microsoft.com/office/spreadsheetml/2009/9/main" objectType="Radio" firstButton="1" fmlaLink="Punkte!$B$12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checked="Checked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firstButton="1" fmlaLink="Punkte!$B$20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checked="Checked" lockText="1" noThreeD="1"/>
</file>

<file path=xl/ctrlProps/ctrlProp139.xml><?xml version="1.0" encoding="utf-8"?>
<formControlPr xmlns="http://schemas.microsoft.com/office/spreadsheetml/2009/9/main" objectType="Radio" firstButton="1" fmlaLink="Punkte!$B$26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checked="Checked" lockText="1" noThreeD="1"/>
</file>

<file path=xl/ctrlProps/ctrlProp142.xml><?xml version="1.0" encoding="utf-8"?>
<formControlPr xmlns="http://schemas.microsoft.com/office/spreadsheetml/2009/9/main" objectType="Radio" firstButton="1" fmlaLink="Punkte!$B$32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checked="Checked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6350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</xdr:row>
          <xdr:rowOff>12700</xdr:rowOff>
        </xdr:from>
        <xdr:to>
          <xdr:col>4</xdr:col>
          <xdr:colOff>222250</xdr:colOff>
          <xdr:row>5</xdr:row>
          <xdr:rowOff>158750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</xdr:row>
          <xdr:rowOff>12700</xdr:rowOff>
        </xdr:from>
        <xdr:to>
          <xdr:col>4</xdr:col>
          <xdr:colOff>241300</xdr:colOff>
          <xdr:row>6</xdr:row>
          <xdr:rowOff>158750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7</xdr:row>
          <xdr:rowOff>19050</xdr:rowOff>
        </xdr:from>
        <xdr:to>
          <xdr:col>4</xdr:col>
          <xdr:colOff>234950</xdr:colOff>
          <xdr:row>7</xdr:row>
          <xdr:rowOff>165100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8</xdr:row>
          <xdr:rowOff>19050</xdr:rowOff>
        </xdr:from>
        <xdr:to>
          <xdr:col>4</xdr:col>
          <xdr:colOff>209550</xdr:colOff>
          <xdr:row>8</xdr:row>
          <xdr:rowOff>165100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9</xdr:row>
          <xdr:rowOff>6350</xdr:rowOff>
        </xdr:from>
        <xdr:to>
          <xdr:col>4</xdr:col>
          <xdr:colOff>228600</xdr:colOff>
          <xdr:row>9</xdr:row>
          <xdr:rowOff>158750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11</xdr:row>
          <xdr:rowOff>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11</xdr:row>
          <xdr:rowOff>12700</xdr:rowOff>
        </xdr:from>
        <xdr:to>
          <xdr:col>4</xdr:col>
          <xdr:colOff>273050</xdr:colOff>
          <xdr:row>12</xdr:row>
          <xdr:rowOff>6350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11</xdr:row>
          <xdr:rowOff>165100</xdr:rowOff>
        </xdr:from>
        <xdr:to>
          <xdr:col>4</xdr:col>
          <xdr:colOff>234950</xdr:colOff>
          <xdr:row>13</xdr:row>
          <xdr:rowOff>6350</xdr:rowOff>
        </xdr:to>
        <xdr:sp macro="" textlink="">
          <xdr:nvSpPr>
            <xdr:cNvPr id="2073" name="Option 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</xdr:row>
          <xdr:rowOff>165100</xdr:rowOff>
        </xdr:from>
        <xdr:to>
          <xdr:col>4</xdr:col>
          <xdr:colOff>228600</xdr:colOff>
          <xdr:row>14</xdr:row>
          <xdr:rowOff>6350</xdr:rowOff>
        </xdr:to>
        <xdr:sp macro="" textlink="">
          <xdr:nvSpPr>
            <xdr:cNvPr id="2074" name="Option 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2451100</xdr:colOff>
          <xdr:row>18</xdr:row>
          <xdr:rowOff>381000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2076" name="Group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27</xdr:row>
          <xdr:rowOff>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27</xdr:row>
          <xdr:rowOff>6350</xdr:rowOff>
        </xdr:from>
        <xdr:to>
          <xdr:col>4</xdr:col>
          <xdr:colOff>292100</xdr:colOff>
          <xdr:row>28</xdr:row>
          <xdr:rowOff>6350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28</xdr:row>
          <xdr:rowOff>0</xdr:rowOff>
        </xdr:from>
        <xdr:to>
          <xdr:col>4</xdr:col>
          <xdr:colOff>247650</xdr:colOff>
          <xdr:row>28</xdr:row>
          <xdr:rowOff>184150</xdr:rowOff>
        </xdr:to>
        <xdr:sp macro="" textlink="">
          <xdr:nvSpPr>
            <xdr:cNvPr id="2096" name="Option Button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29</xdr:row>
          <xdr:rowOff>0</xdr:rowOff>
        </xdr:from>
        <xdr:to>
          <xdr:col>4</xdr:col>
          <xdr:colOff>254000</xdr:colOff>
          <xdr:row>29</xdr:row>
          <xdr:rowOff>171450</xdr:rowOff>
        </xdr:to>
        <xdr:sp macro="" textlink="">
          <xdr:nvSpPr>
            <xdr:cNvPr id="2097" name="Option Button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5</xdr:col>
          <xdr:colOff>0</xdr:colOff>
          <xdr:row>36</xdr:row>
          <xdr:rowOff>0</xdr:rowOff>
        </xdr:to>
        <xdr:sp macro="" textlink="">
          <xdr:nvSpPr>
            <xdr:cNvPr id="2099" name="Group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33</xdr:row>
          <xdr:rowOff>12700</xdr:rowOff>
        </xdr:from>
        <xdr:to>
          <xdr:col>4</xdr:col>
          <xdr:colOff>241300</xdr:colOff>
          <xdr:row>33</xdr:row>
          <xdr:rowOff>184150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33</xdr:row>
          <xdr:rowOff>184150</xdr:rowOff>
        </xdr:from>
        <xdr:to>
          <xdr:col>4</xdr:col>
          <xdr:colOff>266700</xdr:colOff>
          <xdr:row>34</xdr:row>
          <xdr:rowOff>177800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34</xdr:row>
          <xdr:rowOff>184150</xdr:rowOff>
        </xdr:from>
        <xdr:to>
          <xdr:col>4</xdr:col>
          <xdr:colOff>279400</xdr:colOff>
          <xdr:row>35</xdr:row>
          <xdr:rowOff>177800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36</xdr:row>
          <xdr:rowOff>381000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2103" name="Group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39</xdr:row>
          <xdr:rowOff>381000</xdr:rowOff>
        </xdr:from>
        <xdr:to>
          <xdr:col>5</xdr:col>
          <xdr:colOff>0</xdr:colOff>
          <xdr:row>43</xdr:row>
          <xdr:rowOff>0</xdr:rowOff>
        </xdr:to>
        <xdr:sp macro="" textlink="">
          <xdr:nvSpPr>
            <xdr:cNvPr id="2107" name="Group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5</xdr:col>
          <xdr:colOff>0</xdr:colOff>
          <xdr:row>47</xdr:row>
          <xdr:rowOff>0</xdr:rowOff>
        </xdr:to>
        <xdr:sp macro="" textlink="">
          <xdr:nvSpPr>
            <xdr:cNvPr id="2116" name="Group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44</xdr:row>
          <xdr:rowOff>12700</xdr:rowOff>
        </xdr:from>
        <xdr:to>
          <xdr:col>4</xdr:col>
          <xdr:colOff>266700</xdr:colOff>
          <xdr:row>44</xdr:row>
          <xdr:rowOff>177800</xdr:rowOff>
        </xdr:to>
        <xdr:sp macro="" textlink="">
          <xdr:nvSpPr>
            <xdr:cNvPr id="2117" name="Option Button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44</xdr:row>
          <xdr:rowOff>184150</xdr:rowOff>
        </xdr:from>
        <xdr:to>
          <xdr:col>4</xdr:col>
          <xdr:colOff>254000</xdr:colOff>
          <xdr:row>46</xdr:row>
          <xdr:rowOff>0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45</xdr:row>
          <xdr:rowOff>184150</xdr:rowOff>
        </xdr:from>
        <xdr:to>
          <xdr:col>4</xdr:col>
          <xdr:colOff>279400</xdr:colOff>
          <xdr:row>46</xdr:row>
          <xdr:rowOff>165100</xdr:rowOff>
        </xdr:to>
        <xdr:sp macro="" textlink="">
          <xdr:nvSpPr>
            <xdr:cNvPr id="2119" name="Option Button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381000</xdr:rowOff>
        </xdr:from>
        <xdr:to>
          <xdr:col>5</xdr:col>
          <xdr:colOff>0</xdr:colOff>
          <xdr:row>55</xdr:row>
          <xdr:rowOff>6350</xdr:rowOff>
        </xdr:to>
        <xdr:sp macro="" textlink="">
          <xdr:nvSpPr>
            <xdr:cNvPr id="2138" name="Group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0</xdr:rowOff>
        </xdr:from>
        <xdr:to>
          <xdr:col>5</xdr:col>
          <xdr:colOff>0</xdr:colOff>
          <xdr:row>61</xdr:row>
          <xdr:rowOff>0</xdr:rowOff>
        </xdr:to>
        <xdr:sp macro="" textlink="">
          <xdr:nvSpPr>
            <xdr:cNvPr id="2145" name="Group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56</xdr:row>
          <xdr:rowOff>12700</xdr:rowOff>
        </xdr:from>
        <xdr:to>
          <xdr:col>4</xdr:col>
          <xdr:colOff>228600</xdr:colOff>
          <xdr:row>57</xdr:row>
          <xdr:rowOff>0</xdr:rowOff>
        </xdr:to>
        <xdr:sp macro="" textlink="">
          <xdr:nvSpPr>
            <xdr:cNvPr id="2146" name="Option Button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56</xdr:row>
          <xdr:rowOff>190500</xdr:rowOff>
        </xdr:from>
        <xdr:to>
          <xdr:col>4</xdr:col>
          <xdr:colOff>234950</xdr:colOff>
          <xdr:row>57</xdr:row>
          <xdr:rowOff>165100</xdr:rowOff>
        </xdr:to>
        <xdr:sp macro="" textlink="">
          <xdr:nvSpPr>
            <xdr:cNvPr id="2148" name="Option Button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190500</xdr:rowOff>
        </xdr:from>
        <xdr:to>
          <xdr:col>4</xdr:col>
          <xdr:colOff>260350</xdr:colOff>
          <xdr:row>58</xdr:row>
          <xdr:rowOff>177800</xdr:rowOff>
        </xdr:to>
        <xdr:sp macro="" textlink="">
          <xdr:nvSpPr>
            <xdr:cNvPr id="2149" name="Option Button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58</xdr:row>
          <xdr:rowOff>177800</xdr:rowOff>
        </xdr:from>
        <xdr:to>
          <xdr:col>4</xdr:col>
          <xdr:colOff>254000</xdr:colOff>
          <xdr:row>59</xdr:row>
          <xdr:rowOff>184150</xdr:rowOff>
        </xdr:to>
        <xdr:sp macro="" textlink="">
          <xdr:nvSpPr>
            <xdr:cNvPr id="2150" name="Option Button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59</xdr:row>
          <xdr:rowOff>184150</xdr:rowOff>
        </xdr:from>
        <xdr:to>
          <xdr:col>4</xdr:col>
          <xdr:colOff>247650</xdr:colOff>
          <xdr:row>60</xdr:row>
          <xdr:rowOff>158750</xdr:rowOff>
        </xdr:to>
        <xdr:sp macro="" textlink="">
          <xdr:nvSpPr>
            <xdr:cNvPr id="2151" name="Option Button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1981200</xdr:colOff>
          <xdr:row>62</xdr:row>
          <xdr:rowOff>0</xdr:rowOff>
        </xdr:from>
        <xdr:to>
          <xdr:col>5</xdr:col>
          <xdr:colOff>6350</xdr:colOff>
          <xdr:row>67</xdr:row>
          <xdr:rowOff>0</xdr:rowOff>
        </xdr:to>
        <xdr:sp macro="" textlink="">
          <xdr:nvSpPr>
            <xdr:cNvPr id="2156" name="Group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62</xdr:row>
          <xdr:rowOff>19050</xdr:rowOff>
        </xdr:from>
        <xdr:to>
          <xdr:col>4</xdr:col>
          <xdr:colOff>247650</xdr:colOff>
          <xdr:row>62</xdr:row>
          <xdr:rowOff>196850</xdr:rowOff>
        </xdr:to>
        <xdr:sp macro="" textlink="">
          <xdr:nvSpPr>
            <xdr:cNvPr id="2158" name="Option Button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63</xdr:row>
          <xdr:rowOff>228600</xdr:rowOff>
        </xdr:from>
        <xdr:to>
          <xdr:col>4</xdr:col>
          <xdr:colOff>254000</xdr:colOff>
          <xdr:row>63</xdr:row>
          <xdr:rowOff>457200</xdr:rowOff>
        </xdr:to>
        <xdr:sp macro="" textlink="">
          <xdr:nvSpPr>
            <xdr:cNvPr id="2159" name="Option Button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64</xdr:row>
          <xdr:rowOff>82550</xdr:rowOff>
        </xdr:from>
        <xdr:to>
          <xdr:col>4</xdr:col>
          <xdr:colOff>273050</xdr:colOff>
          <xdr:row>64</xdr:row>
          <xdr:rowOff>298450</xdr:rowOff>
        </xdr:to>
        <xdr:sp macro="" textlink="">
          <xdr:nvSpPr>
            <xdr:cNvPr id="2160" name="Option Button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70</xdr:row>
          <xdr:rowOff>0</xdr:rowOff>
        </xdr:from>
        <xdr:to>
          <xdr:col>5</xdr:col>
          <xdr:colOff>0</xdr:colOff>
          <xdr:row>74</xdr:row>
          <xdr:rowOff>0</xdr:rowOff>
        </xdr:to>
        <xdr:sp macro="" textlink="">
          <xdr:nvSpPr>
            <xdr:cNvPr id="2168" name="Group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70</xdr:row>
          <xdr:rowOff>6350</xdr:rowOff>
        </xdr:from>
        <xdr:to>
          <xdr:col>4</xdr:col>
          <xdr:colOff>260350</xdr:colOff>
          <xdr:row>71</xdr:row>
          <xdr:rowOff>0</xdr:rowOff>
        </xdr:to>
        <xdr:sp macro="" textlink="">
          <xdr:nvSpPr>
            <xdr:cNvPr id="2169" name="Option Button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70</xdr:row>
          <xdr:rowOff>184150</xdr:rowOff>
        </xdr:from>
        <xdr:to>
          <xdr:col>4</xdr:col>
          <xdr:colOff>273050</xdr:colOff>
          <xdr:row>71</xdr:row>
          <xdr:rowOff>177800</xdr:rowOff>
        </xdr:to>
        <xdr:sp macro="" textlink="">
          <xdr:nvSpPr>
            <xdr:cNvPr id="2170" name="Option Button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71</xdr:row>
          <xdr:rowOff>177800</xdr:rowOff>
        </xdr:from>
        <xdr:to>
          <xdr:col>4</xdr:col>
          <xdr:colOff>279400</xdr:colOff>
          <xdr:row>72</xdr:row>
          <xdr:rowOff>184150</xdr:rowOff>
        </xdr:to>
        <xdr:sp macro="" textlink="">
          <xdr:nvSpPr>
            <xdr:cNvPr id="2171" name="Option Button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72</xdr:row>
          <xdr:rowOff>177800</xdr:rowOff>
        </xdr:from>
        <xdr:to>
          <xdr:col>4</xdr:col>
          <xdr:colOff>266700</xdr:colOff>
          <xdr:row>73</xdr:row>
          <xdr:rowOff>165100</xdr:rowOff>
        </xdr:to>
        <xdr:sp macro="" textlink="">
          <xdr:nvSpPr>
            <xdr:cNvPr id="2172" name="Option Button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0</xdr:rowOff>
        </xdr:from>
        <xdr:to>
          <xdr:col>5</xdr:col>
          <xdr:colOff>0</xdr:colOff>
          <xdr:row>79</xdr:row>
          <xdr:rowOff>0</xdr:rowOff>
        </xdr:to>
        <xdr:sp macro="" textlink="">
          <xdr:nvSpPr>
            <xdr:cNvPr id="2173" name="Group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75</xdr:row>
          <xdr:rowOff>6350</xdr:rowOff>
        </xdr:from>
        <xdr:to>
          <xdr:col>4</xdr:col>
          <xdr:colOff>228600</xdr:colOff>
          <xdr:row>75</xdr:row>
          <xdr:rowOff>184150</xdr:rowOff>
        </xdr:to>
        <xdr:sp macro="" textlink="">
          <xdr:nvSpPr>
            <xdr:cNvPr id="2174" name="Option Button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75</xdr:row>
          <xdr:rowOff>184150</xdr:rowOff>
        </xdr:from>
        <xdr:to>
          <xdr:col>4</xdr:col>
          <xdr:colOff>234950</xdr:colOff>
          <xdr:row>76</xdr:row>
          <xdr:rowOff>177800</xdr:rowOff>
        </xdr:to>
        <xdr:sp macro="" textlink="">
          <xdr:nvSpPr>
            <xdr:cNvPr id="2175" name="Option Button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76</xdr:row>
          <xdr:rowOff>177800</xdr:rowOff>
        </xdr:from>
        <xdr:to>
          <xdr:col>4</xdr:col>
          <xdr:colOff>234950</xdr:colOff>
          <xdr:row>78</xdr:row>
          <xdr:rowOff>0</xdr:rowOff>
        </xdr:to>
        <xdr:sp macro="" textlink="">
          <xdr:nvSpPr>
            <xdr:cNvPr id="2176" name="Option Button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78</xdr:row>
          <xdr:rowOff>12700</xdr:rowOff>
        </xdr:from>
        <xdr:to>
          <xdr:col>4</xdr:col>
          <xdr:colOff>222250</xdr:colOff>
          <xdr:row>79</xdr:row>
          <xdr:rowOff>0</xdr:rowOff>
        </xdr:to>
        <xdr:sp macro="" textlink="">
          <xdr:nvSpPr>
            <xdr:cNvPr id="2177" name="Option Button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80</xdr:row>
          <xdr:rowOff>0</xdr:rowOff>
        </xdr:from>
        <xdr:to>
          <xdr:col>5</xdr:col>
          <xdr:colOff>0</xdr:colOff>
          <xdr:row>83</xdr:row>
          <xdr:rowOff>0</xdr:rowOff>
        </xdr:to>
        <xdr:sp macro="" textlink="">
          <xdr:nvSpPr>
            <xdr:cNvPr id="2178" name="Group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80</xdr:row>
          <xdr:rowOff>25400</xdr:rowOff>
        </xdr:from>
        <xdr:to>
          <xdr:col>4</xdr:col>
          <xdr:colOff>241300</xdr:colOff>
          <xdr:row>81</xdr:row>
          <xdr:rowOff>25400</xdr:rowOff>
        </xdr:to>
        <xdr:sp macro="" textlink="">
          <xdr:nvSpPr>
            <xdr:cNvPr id="2179" name="Option Button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81</xdr:row>
          <xdr:rowOff>0</xdr:rowOff>
        </xdr:from>
        <xdr:to>
          <xdr:col>4</xdr:col>
          <xdr:colOff>234950</xdr:colOff>
          <xdr:row>82</xdr:row>
          <xdr:rowOff>0</xdr:rowOff>
        </xdr:to>
        <xdr:sp macro="" textlink="">
          <xdr:nvSpPr>
            <xdr:cNvPr id="2180" name="Option Button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82</xdr:row>
          <xdr:rowOff>0</xdr:rowOff>
        </xdr:from>
        <xdr:to>
          <xdr:col>4</xdr:col>
          <xdr:colOff>241300</xdr:colOff>
          <xdr:row>82</xdr:row>
          <xdr:rowOff>165100</xdr:rowOff>
        </xdr:to>
        <xdr:sp macro="" textlink="">
          <xdr:nvSpPr>
            <xdr:cNvPr id="2181" name="Option Button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84</xdr:row>
          <xdr:rowOff>0</xdr:rowOff>
        </xdr:from>
        <xdr:to>
          <xdr:col>5</xdr:col>
          <xdr:colOff>0</xdr:colOff>
          <xdr:row>87</xdr:row>
          <xdr:rowOff>0</xdr:rowOff>
        </xdr:to>
        <xdr:sp macro="" textlink="">
          <xdr:nvSpPr>
            <xdr:cNvPr id="2182" name="Group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84</xdr:row>
          <xdr:rowOff>25400</xdr:rowOff>
        </xdr:from>
        <xdr:to>
          <xdr:col>4</xdr:col>
          <xdr:colOff>279400</xdr:colOff>
          <xdr:row>84</xdr:row>
          <xdr:rowOff>177800</xdr:rowOff>
        </xdr:to>
        <xdr:sp macro="" textlink="">
          <xdr:nvSpPr>
            <xdr:cNvPr id="2183" name="Option Button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84</xdr:row>
          <xdr:rowOff>184150</xdr:rowOff>
        </xdr:from>
        <xdr:to>
          <xdr:col>4</xdr:col>
          <xdr:colOff>254000</xdr:colOff>
          <xdr:row>85</xdr:row>
          <xdr:rowOff>184150</xdr:rowOff>
        </xdr:to>
        <xdr:sp macro="" textlink="">
          <xdr:nvSpPr>
            <xdr:cNvPr id="2184" name="Option Button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85</xdr:row>
          <xdr:rowOff>184150</xdr:rowOff>
        </xdr:from>
        <xdr:to>
          <xdr:col>4</xdr:col>
          <xdr:colOff>260350</xdr:colOff>
          <xdr:row>87</xdr:row>
          <xdr:rowOff>0</xdr:rowOff>
        </xdr:to>
        <xdr:sp macro="" textlink="">
          <xdr:nvSpPr>
            <xdr:cNvPr id="2185" name="Option Button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88</xdr:row>
          <xdr:rowOff>0</xdr:rowOff>
        </xdr:from>
        <xdr:to>
          <xdr:col>5</xdr:col>
          <xdr:colOff>0</xdr:colOff>
          <xdr:row>91</xdr:row>
          <xdr:rowOff>0</xdr:rowOff>
        </xdr:to>
        <xdr:sp macro="" textlink="">
          <xdr:nvSpPr>
            <xdr:cNvPr id="2186" name="Group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92</xdr:row>
          <xdr:rowOff>0</xdr:rowOff>
        </xdr:from>
        <xdr:to>
          <xdr:col>5</xdr:col>
          <xdr:colOff>0</xdr:colOff>
          <xdr:row>95</xdr:row>
          <xdr:rowOff>0</xdr:rowOff>
        </xdr:to>
        <xdr:sp macro="" textlink="">
          <xdr:nvSpPr>
            <xdr:cNvPr id="2191" name="Group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92</xdr:row>
          <xdr:rowOff>6350</xdr:rowOff>
        </xdr:from>
        <xdr:to>
          <xdr:col>4</xdr:col>
          <xdr:colOff>234950</xdr:colOff>
          <xdr:row>92</xdr:row>
          <xdr:rowOff>177800</xdr:rowOff>
        </xdr:to>
        <xdr:sp macro="" textlink="">
          <xdr:nvSpPr>
            <xdr:cNvPr id="2192" name="Option Button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92</xdr:row>
          <xdr:rowOff>177800</xdr:rowOff>
        </xdr:from>
        <xdr:to>
          <xdr:col>4</xdr:col>
          <xdr:colOff>260350</xdr:colOff>
          <xdr:row>94</xdr:row>
          <xdr:rowOff>0</xdr:rowOff>
        </xdr:to>
        <xdr:sp macro="" textlink="">
          <xdr:nvSpPr>
            <xdr:cNvPr id="2193" name="Option Button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93</xdr:row>
          <xdr:rowOff>184150</xdr:rowOff>
        </xdr:from>
        <xdr:to>
          <xdr:col>4</xdr:col>
          <xdr:colOff>260350</xdr:colOff>
          <xdr:row>94</xdr:row>
          <xdr:rowOff>165100</xdr:rowOff>
        </xdr:to>
        <xdr:sp macro="" textlink="">
          <xdr:nvSpPr>
            <xdr:cNvPr id="2195" name="Option Button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96</xdr:row>
          <xdr:rowOff>0</xdr:rowOff>
        </xdr:from>
        <xdr:to>
          <xdr:col>5</xdr:col>
          <xdr:colOff>0</xdr:colOff>
          <xdr:row>99</xdr:row>
          <xdr:rowOff>0</xdr:rowOff>
        </xdr:to>
        <xdr:sp macro="" textlink="">
          <xdr:nvSpPr>
            <xdr:cNvPr id="2196" name="Group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96</xdr:row>
          <xdr:rowOff>6350</xdr:rowOff>
        </xdr:from>
        <xdr:to>
          <xdr:col>4</xdr:col>
          <xdr:colOff>234950</xdr:colOff>
          <xdr:row>96</xdr:row>
          <xdr:rowOff>177800</xdr:rowOff>
        </xdr:to>
        <xdr:sp macro="" textlink="">
          <xdr:nvSpPr>
            <xdr:cNvPr id="2198" name="Option Button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96</xdr:row>
          <xdr:rowOff>190500</xdr:rowOff>
        </xdr:from>
        <xdr:to>
          <xdr:col>4</xdr:col>
          <xdr:colOff>247650</xdr:colOff>
          <xdr:row>98</xdr:row>
          <xdr:rowOff>0</xdr:rowOff>
        </xdr:to>
        <xdr:sp macro="" textlink="">
          <xdr:nvSpPr>
            <xdr:cNvPr id="2199" name="Option Button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98</xdr:row>
          <xdr:rowOff>6350</xdr:rowOff>
        </xdr:from>
        <xdr:to>
          <xdr:col>4</xdr:col>
          <xdr:colOff>222250</xdr:colOff>
          <xdr:row>98</xdr:row>
          <xdr:rowOff>184150</xdr:rowOff>
        </xdr:to>
        <xdr:sp macro="" textlink="">
          <xdr:nvSpPr>
            <xdr:cNvPr id="2202" name="Option Button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102</xdr:row>
          <xdr:rowOff>0</xdr:rowOff>
        </xdr:from>
        <xdr:to>
          <xdr:col>5</xdr:col>
          <xdr:colOff>0</xdr:colOff>
          <xdr:row>105</xdr:row>
          <xdr:rowOff>0</xdr:rowOff>
        </xdr:to>
        <xdr:sp macro="" textlink="">
          <xdr:nvSpPr>
            <xdr:cNvPr id="2204" name="Group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102</xdr:row>
          <xdr:rowOff>12700</xdr:rowOff>
        </xdr:from>
        <xdr:to>
          <xdr:col>4</xdr:col>
          <xdr:colOff>266700</xdr:colOff>
          <xdr:row>102</xdr:row>
          <xdr:rowOff>177800</xdr:rowOff>
        </xdr:to>
        <xdr:sp macro="" textlink="">
          <xdr:nvSpPr>
            <xdr:cNvPr id="2205" name="Option Button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103</xdr:row>
          <xdr:rowOff>0</xdr:rowOff>
        </xdr:from>
        <xdr:to>
          <xdr:col>4</xdr:col>
          <xdr:colOff>260350</xdr:colOff>
          <xdr:row>103</xdr:row>
          <xdr:rowOff>165100</xdr:rowOff>
        </xdr:to>
        <xdr:sp macro="" textlink="">
          <xdr:nvSpPr>
            <xdr:cNvPr id="2206" name="Option Button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104</xdr:row>
          <xdr:rowOff>0</xdr:rowOff>
        </xdr:from>
        <xdr:to>
          <xdr:col>4</xdr:col>
          <xdr:colOff>247650</xdr:colOff>
          <xdr:row>104</xdr:row>
          <xdr:rowOff>171450</xdr:rowOff>
        </xdr:to>
        <xdr:sp macro="" textlink="">
          <xdr:nvSpPr>
            <xdr:cNvPr id="2207" name="Option Button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105</xdr:row>
          <xdr:rowOff>381000</xdr:rowOff>
        </xdr:from>
        <xdr:to>
          <xdr:col>5</xdr:col>
          <xdr:colOff>0</xdr:colOff>
          <xdr:row>110</xdr:row>
          <xdr:rowOff>0</xdr:rowOff>
        </xdr:to>
        <xdr:sp macro="" textlink="">
          <xdr:nvSpPr>
            <xdr:cNvPr id="2208" name="Group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106</xdr:row>
          <xdr:rowOff>6350</xdr:rowOff>
        </xdr:from>
        <xdr:to>
          <xdr:col>4</xdr:col>
          <xdr:colOff>234950</xdr:colOff>
          <xdr:row>106</xdr:row>
          <xdr:rowOff>158750</xdr:rowOff>
        </xdr:to>
        <xdr:sp macro="" textlink="">
          <xdr:nvSpPr>
            <xdr:cNvPr id="2210" name="Option Button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106</xdr:row>
          <xdr:rowOff>184150</xdr:rowOff>
        </xdr:from>
        <xdr:to>
          <xdr:col>4</xdr:col>
          <xdr:colOff>241300</xdr:colOff>
          <xdr:row>107</xdr:row>
          <xdr:rowOff>165100</xdr:rowOff>
        </xdr:to>
        <xdr:sp macro="" textlink="">
          <xdr:nvSpPr>
            <xdr:cNvPr id="2211" name="Option Button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107</xdr:row>
          <xdr:rowOff>190500</xdr:rowOff>
        </xdr:from>
        <xdr:to>
          <xdr:col>4</xdr:col>
          <xdr:colOff>241300</xdr:colOff>
          <xdr:row>108</xdr:row>
          <xdr:rowOff>165100</xdr:rowOff>
        </xdr:to>
        <xdr:sp macro="" textlink="">
          <xdr:nvSpPr>
            <xdr:cNvPr id="2212" name="Option Button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108</xdr:row>
          <xdr:rowOff>184150</xdr:rowOff>
        </xdr:from>
        <xdr:to>
          <xdr:col>4</xdr:col>
          <xdr:colOff>234950</xdr:colOff>
          <xdr:row>109</xdr:row>
          <xdr:rowOff>152400</xdr:rowOff>
        </xdr:to>
        <xdr:sp macro="" textlink="">
          <xdr:nvSpPr>
            <xdr:cNvPr id="2213" name="Option Button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111</xdr:row>
          <xdr:rowOff>0</xdr:rowOff>
        </xdr:from>
        <xdr:to>
          <xdr:col>5</xdr:col>
          <xdr:colOff>0</xdr:colOff>
          <xdr:row>114</xdr:row>
          <xdr:rowOff>0</xdr:rowOff>
        </xdr:to>
        <xdr:sp macro="" textlink="">
          <xdr:nvSpPr>
            <xdr:cNvPr id="2214" name="Group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117</xdr:row>
          <xdr:rowOff>0</xdr:rowOff>
        </xdr:from>
        <xdr:to>
          <xdr:col>5</xdr:col>
          <xdr:colOff>0</xdr:colOff>
          <xdr:row>120</xdr:row>
          <xdr:rowOff>0</xdr:rowOff>
        </xdr:to>
        <xdr:sp macro="" textlink="">
          <xdr:nvSpPr>
            <xdr:cNvPr id="2219" name="Group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117</xdr:row>
          <xdr:rowOff>12700</xdr:rowOff>
        </xdr:from>
        <xdr:to>
          <xdr:col>4</xdr:col>
          <xdr:colOff>241300</xdr:colOff>
          <xdr:row>117</xdr:row>
          <xdr:rowOff>184150</xdr:rowOff>
        </xdr:to>
        <xdr:sp macro="" textlink="">
          <xdr:nvSpPr>
            <xdr:cNvPr id="2220" name="Option Button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118</xdr:row>
          <xdr:rowOff>0</xdr:rowOff>
        </xdr:from>
        <xdr:to>
          <xdr:col>4</xdr:col>
          <xdr:colOff>260350</xdr:colOff>
          <xdr:row>118</xdr:row>
          <xdr:rowOff>177800</xdr:rowOff>
        </xdr:to>
        <xdr:sp macro="" textlink="">
          <xdr:nvSpPr>
            <xdr:cNvPr id="2222" name="Option Button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119</xdr:row>
          <xdr:rowOff>0</xdr:rowOff>
        </xdr:from>
        <xdr:to>
          <xdr:col>4</xdr:col>
          <xdr:colOff>254000</xdr:colOff>
          <xdr:row>119</xdr:row>
          <xdr:rowOff>158750</xdr:rowOff>
        </xdr:to>
        <xdr:sp macro="" textlink="">
          <xdr:nvSpPr>
            <xdr:cNvPr id="2223" name="Option Button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121</xdr:row>
          <xdr:rowOff>0</xdr:rowOff>
        </xdr:from>
        <xdr:to>
          <xdr:col>5</xdr:col>
          <xdr:colOff>0</xdr:colOff>
          <xdr:row>125</xdr:row>
          <xdr:rowOff>0</xdr:rowOff>
        </xdr:to>
        <xdr:sp macro="" textlink="">
          <xdr:nvSpPr>
            <xdr:cNvPr id="2224" name="Group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121</xdr:row>
          <xdr:rowOff>25400</xdr:rowOff>
        </xdr:from>
        <xdr:to>
          <xdr:col>4</xdr:col>
          <xdr:colOff>234950</xdr:colOff>
          <xdr:row>121</xdr:row>
          <xdr:rowOff>184150</xdr:rowOff>
        </xdr:to>
        <xdr:sp macro="" textlink="">
          <xdr:nvSpPr>
            <xdr:cNvPr id="2226" name="Option Button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121</xdr:row>
          <xdr:rowOff>177800</xdr:rowOff>
        </xdr:from>
        <xdr:to>
          <xdr:col>4</xdr:col>
          <xdr:colOff>241300</xdr:colOff>
          <xdr:row>123</xdr:row>
          <xdr:rowOff>0</xdr:rowOff>
        </xdr:to>
        <xdr:sp macro="" textlink="">
          <xdr:nvSpPr>
            <xdr:cNvPr id="2227" name="Option Button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122</xdr:row>
          <xdr:rowOff>190500</xdr:rowOff>
        </xdr:from>
        <xdr:to>
          <xdr:col>4</xdr:col>
          <xdr:colOff>254000</xdr:colOff>
          <xdr:row>123</xdr:row>
          <xdr:rowOff>177800</xdr:rowOff>
        </xdr:to>
        <xdr:sp macro="" textlink="">
          <xdr:nvSpPr>
            <xdr:cNvPr id="2228" name="Option Button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124</xdr:row>
          <xdr:rowOff>6350</xdr:rowOff>
        </xdr:from>
        <xdr:to>
          <xdr:col>4</xdr:col>
          <xdr:colOff>260350</xdr:colOff>
          <xdr:row>124</xdr:row>
          <xdr:rowOff>152400</xdr:rowOff>
        </xdr:to>
        <xdr:sp macro="" textlink="">
          <xdr:nvSpPr>
            <xdr:cNvPr id="2229" name="Option Button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126</xdr:row>
          <xdr:rowOff>0</xdr:rowOff>
        </xdr:from>
        <xdr:to>
          <xdr:col>5</xdr:col>
          <xdr:colOff>0</xdr:colOff>
          <xdr:row>129</xdr:row>
          <xdr:rowOff>0</xdr:rowOff>
        </xdr:to>
        <xdr:sp macro="" textlink="">
          <xdr:nvSpPr>
            <xdr:cNvPr id="2230" name="Group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126</xdr:row>
          <xdr:rowOff>25400</xdr:rowOff>
        </xdr:from>
        <xdr:to>
          <xdr:col>4</xdr:col>
          <xdr:colOff>234950</xdr:colOff>
          <xdr:row>127</xdr:row>
          <xdr:rowOff>0</xdr:rowOff>
        </xdr:to>
        <xdr:sp macro="" textlink="">
          <xdr:nvSpPr>
            <xdr:cNvPr id="2231" name="Option Button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127</xdr:row>
          <xdr:rowOff>6350</xdr:rowOff>
        </xdr:from>
        <xdr:to>
          <xdr:col>4</xdr:col>
          <xdr:colOff>228600</xdr:colOff>
          <xdr:row>127</xdr:row>
          <xdr:rowOff>158750</xdr:rowOff>
        </xdr:to>
        <xdr:sp macro="" textlink="">
          <xdr:nvSpPr>
            <xdr:cNvPr id="2232" name="Option Button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127</xdr:row>
          <xdr:rowOff>165100</xdr:rowOff>
        </xdr:from>
        <xdr:to>
          <xdr:col>4</xdr:col>
          <xdr:colOff>234950</xdr:colOff>
          <xdr:row>128</xdr:row>
          <xdr:rowOff>165100</xdr:rowOff>
        </xdr:to>
        <xdr:sp macro="" textlink="">
          <xdr:nvSpPr>
            <xdr:cNvPr id="2233" name="Option Button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129</xdr:row>
          <xdr:rowOff>381000</xdr:rowOff>
        </xdr:from>
        <xdr:to>
          <xdr:col>5</xdr:col>
          <xdr:colOff>0</xdr:colOff>
          <xdr:row>132</xdr:row>
          <xdr:rowOff>0</xdr:rowOff>
        </xdr:to>
        <xdr:sp macro="" textlink="">
          <xdr:nvSpPr>
            <xdr:cNvPr id="2234" name="Group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130</xdr:row>
          <xdr:rowOff>25400</xdr:rowOff>
        </xdr:from>
        <xdr:to>
          <xdr:col>4</xdr:col>
          <xdr:colOff>247650</xdr:colOff>
          <xdr:row>130</xdr:row>
          <xdr:rowOff>165100</xdr:rowOff>
        </xdr:to>
        <xdr:sp macro="" textlink="">
          <xdr:nvSpPr>
            <xdr:cNvPr id="2235" name="Option Button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131</xdr:row>
          <xdr:rowOff>0</xdr:rowOff>
        </xdr:from>
        <xdr:to>
          <xdr:col>4</xdr:col>
          <xdr:colOff>241300</xdr:colOff>
          <xdr:row>131</xdr:row>
          <xdr:rowOff>177800</xdr:rowOff>
        </xdr:to>
        <xdr:sp macro="" textlink="">
          <xdr:nvSpPr>
            <xdr:cNvPr id="2236" name="Option Button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5</xdr:col>
          <xdr:colOff>0</xdr:colOff>
          <xdr:row>136</xdr:row>
          <xdr:rowOff>0</xdr:rowOff>
        </xdr:to>
        <xdr:sp macro="" textlink="">
          <xdr:nvSpPr>
            <xdr:cNvPr id="2237" name="Group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139</xdr:row>
          <xdr:rowOff>0</xdr:rowOff>
        </xdr:from>
        <xdr:to>
          <xdr:col>5</xdr:col>
          <xdr:colOff>0</xdr:colOff>
          <xdr:row>142</xdr:row>
          <xdr:rowOff>0</xdr:rowOff>
        </xdr:to>
        <xdr:sp macro="" textlink="">
          <xdr:nvSpPr>
            <xdr:cNvPr id="2243" name="Group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139</xdr:row>
          <xdr:rowOff>12700</xdr:rowOff>
        </xdr:from>
        <xdr:to>
          <xdr:col>4</xdr:col>
          <xdr:colOff>241300</xdr:colOff>
          <xdr:row>139</xdr:row>
          <xdr:rowOff>184150</xdr:rowOff>
        </xdr:to>
        <xdr:sp macro="" textlink="">
          <xdr:nvSpPr>
            <xdr:cNvPr id="2244" name="Option Button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139</xdr:row>
          <xdr:rowOff>184150</xdr:rowOff>
        </xdr:from>
        <xdr:to>
          <xdr:col>4</xdr:col>
          <xdr:colOff>254000</xdr:colOff>
          <xdr:row>141</xdr:row>
          <xdr:rowOff>0</xdr:rowOff>
        </xdr:to>
        <xdr:sp macro="" textlink="">
          <xdr:nvSpPr>
            <xdr:cNvPr id="2245" name="Option Button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141</xdr:row>
          <xdr:rowOff>0</xdr:rowOff>
        </xdr:from>
        <xdr:to>
          <xdr:col>4</xdr:col>
          <xdr:colOff>254000</xdr:colOff>
          <xdr:row>141</xdr:row>
          <xdr:rowOff>177800</xdr:rowOff>
        </xdr:to>
        <xdr:sp macro="" textlink="">
          <xdr:nvSpPr>
            <xdr:cNvPr id="2246" name="Option Button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143</xdr:row>
          <xdr:rowOff>0</xdr:rowOff>
        </xdr:from>
        <xdr:to>
          <xdr:col>5</xdr:col>
          <xdr:colOff>0</xdr:colOff>
          <xdr:row>146</xdr:row>
          <xdr:rowOff>0</xdr:rowOff>
        </xdr:to>
        <xdr:sp macro="" textlink="">
          <xdr:nvSpPr>
            <xdr:cNvPr id="2247" name="Group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143</xdr:row>
          <xdr:rowOff>12700</xdr:rowOff>
        </xdr:from>
        <xdr:to>
          <xdr:col>4</xdr:col>
          <xdr:colOff>234950</xdr:colOff>
          <xdr:row>144</xdr:row>
          <xdr:rowOff>0</xdr:rowOff>
        </xdr:to>
        <xdr:sp macro="" textlink="">
          <xdr:nvSpPr>
            <xdr:cNvPr id="2248" name="Option Button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143</xdr:row>
          <xdr:rowOff>190500</xdr:rowOff>
        </xdr:from>
        <xdr:to>
          <xdr:col>4</xdr:col>
          <xdr:colOff>292100</xdr:colOff>
          <xdr:row>144</xdr:row>
          <xdr:rowOff>177800</xdr:rowOff>
        </xdr:to>
        <xdr:sp macro="" textlink="">
          <xdr:nvSpPr>
            <xdr:cNvPr id="2250" name="Option Button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144</xdr:row>
          <xdr:rowOff>190500</xdr:rowOff>
        </xdr:from>
        <xdr:to>
          <xdr:col>4</xdr:col>
          <xdr:colOff>260350</xdr:colOff>
          <xdr:row>145</xdr:row>
          <xdr:rowOff>158750</xdr:rowOff>
        </xdr:to>
        <xdr:sp macro="" textlink="">
          <xdr:nvSpPr>
            <xdr:cNvPr id="2251" name="Option Button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147</xdr:row>
          <xdr:rowOff>0</xdr:rowOff>
        </xdr:from>
        <xdr:to>
          <xdr:col>5</xdr:col>
          <xdr:colOff>0</xdr:colOff>
          <xdr:row>150</xdr:row>
          <xdr:rowOff>0</xdr:rowOff>
        </xdr:to>
        <xdr:sp macro="" textlink="">
          <xdr:nvSpPr>
            <xdr:cNvPr id="2252" name="Group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147</xdr:row>
          <xdr:rowOff>25400</xdr:rowOff>
        </xdr:from>
        <xdr:to>
          <xdr:col>4</xdr:col>
          <xdr:colOff>254000</xdr:colOff>
          <xdr:row>148</xdr:row>
          <xdr:rowOff>0</xdr:rowOff>
        </xdr:to>
        <xdr:sp macro="" textlink="">
          <xdr:nvSpPr>
            <xdr:cNvPr id="2254" name="Option Button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147</xdr:row>
          <xdr:rowOff>190500</xdr:rowOff>
        </xdr:from>
        <xdr:to>
          <xdr:col>4</xdr:col>
          <xdr:colOff>266700</xdr:colOff>
          <xdr:row>148</xdr:row>
          <xdr:rowOff>177800</xdr:rowOff>
        </xdr:to>
        <xdr:sp macro="" textlink="">
          <xdr:nvSpPr>
            <xdr:cNvPr id="2255" name="Option Button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148</xdr:row>
          <xdr:rowOff>184150</xdr:rowOff>
        </xdr:from>
        <xdr:to>
          <xdr:col>4</xdr:col>
          <xdr:colOff>234950</xdr:colOff>
          <xdr:row>149</xdr:row>
          <xdr:rowOff>158750</xdr:rowOff>
        </xdr:to>
        <xdr:sp macro="" textlink="">
          <xdr:nvSpPr>
            <xdr:cNvPr id="2256" name="Option Button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151</xdr:row>
          <xdr:rowOff>0</xdr:rowOff>
        </xdr:from>
        <xdr:to>
          <xdr:col>5</xdr:col>
          <xdr:colOff>0</xdr:colOff>
          <xdr:row>154</xdr:row>
          <xdr:rowOff>0</xdr:rowOff>
        </xdr:to>
        <xdr:sp macro="" textlink="">
          <xdr:nvSpPr>
            <xdr:cNvPr id="2257" name="Group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151</xdr:row>
          <xdr:rowOff>12700</xdr:rowOff>
        </xdr:from>
        <xdr:to>
          <xdr:col>4</xdr:col>
          <xdr:colOff>228600</xdr:colOff>
          <xdr:row>151</xdr:row>
          <xdr:rowOff>184150</xdr:rowOff>
        </xdr:to>
        <xdr:sp macro="" textlink="">
          <xdr:nvSpPr>
            <xdr:cNvPr id="2258" name="Option Button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152</xdr:row>
          <xdr:rowOff>6350</xdr:rowOff>
        </xdr:from>
        <xdr:to>
          <xdr:col>4</xdr:col>
          <xdr:colOff>254000</xdr:colOff>
          <xdr:row>152</xdr:row>
          <xdr:rowOff>171450</xdr:rowOff>
        </xdr:to>
        <xdr:sp macro="" textlink="">
          <xdr:nvSpPr>
            <xdr:cNvPr id="2259" name="Option Button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152</xdr:row>
          <xdr:rowOff>184150</xdr:rowOff>
        </xdr:from>
        <xdr:to>
          <xdr:col>4</xdr:col>
          <xdr:colOff>247650</xdr:colOff>
          <xdr:row>153</xdr:row>
          <xdr:rowOff>165100</xdr:rowOff>
        </xdr:to>
        <xdr:sp macro="" textlink="">
          <xdr:nvSpPr>
            <xdr:cNvPr id="2260" name="Option Button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155</xdr:row>
          <xdr:rowOff>0</xdr:rowOff>
        </xdr:from>
        <xdr:to>
          <xdr:col>5</xdr:col>
          <xdr:colOff>0</xdr:colOff>
          <xdr:row>158</xdr:row>
          <xdr:rowOff>0</xdr:rowOff>
        </xdr:to>
        <xdr:sp macro="" textlink="">
          <xdr:nvSpPr>
            <xdr:cNvPr id="2261" name="Group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155</xdr:row>
          <xdr:rowOff>25400</xdr:rowOff>
        </xdr:from>
        <xdr:to>
          <xdr:col>4</xdr:col>
          <xdr:colOff>234950</xdr:colOff>
          <xdr:row>155</xdr:row>
          <xdr:rowOff>165100</xdr:rowOff>
        </xdr:to>
        <xdr:sp macro="" textlink="">
          <xdr:nvSpPr>
            <xdr:cNvPr id="2262" name="Option Button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155</xdr:row>
          <xdr:rowOff>190500</xdr:rowOff>
        </xdr:from>
        <xdr:to>
          <xdr:col>4</xdr:col>
          <xdr:colOff>234950</xdr:colOff>
          <xdr:row>156</xdr:row>
          <xdr:rowOff>184150</xdr:rowOff>
        </xdr:to>
        <xdr:sp macro="" textlink="">
          <xdr:nvSpPr>
            <xdr:cNvPr id="2264" name="Option Button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157</xdr:row>
          <xdr:rowOff>6350</xdr:rowOff>
        </xdr:from>
        <xdr:to>
          <xdr:col>4</xdr:col>
          <xdr:colOff>228600</xdr:colOff>
          <xdr:row>157</xdr:row>
          <xdr:rowOff>184150</xdr:rowOff>
        </xdr:to>
        <xdr:sp macro="" textlink="">
          <xdr:nvSpPr>
            <xdr:cNvPr id="2265" name="Option Button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158</xdr:row>
          <xdr:rowOff>381000</xdr:rowOff>
        </xdr:from>
        <xdr:to>
          <xdr:col>5</xdr:col>
          <xdr:colOff>0</xdr:colOff>
          <xdr:row>162</xdr:row>
          <xdr:rowOff>0</xdr:rowOff>
        </xdr:to>
        <xdr:sp macro="" textlink="">
          <xdr:nvSpPr>
            <xdr:cNvPr id="2266" name="Group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159</xdr:row>
          <xdr:rowOff>25400</xdr:rowOff>
        </xdr:from>
        <xdr:to>
          <xdr:col>4</xdr:col>
          <xdr:colOff>228600</xdr:colOff>
          <xdr:row>159</xdr:row>
          <xdr:rowOff>184150</xdr:rowOff>
        </xdr:to>
        <xdr:sp macro="" textlink="">
          <xdr:nvSpPr>
            <xdr:cNvPr id="2267" name="Option Button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159</xdr:row>
          <xdr:rowOff>190500</xdr:rowOff>
        </xdr:from>
        <xdr:to>
          <xdr:col>4</xdr:col>
          <xdr:colOff>234950</xdr:colOff>
          <xdr:row>160</xdr:row>
          <xdr:rowOff>177800</xdr:rowOff>
        </xdr:to>
        <xdr:sp macro="" textlink="">
          <xdr:nvSpPr>
            <xdr:cNvPr id="2269" name="Option Button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160</xdr:row>
          <xdr:rowOff>184150</xdr:rowOff>
        </xdr:from>
        <xdr:to>
          <xdr:col>4</xdr:col>
          <xdr:colOff>228600</xdr:colOff>
          <xdr:row>161</xdr:row>
          <xdr:rowOff>165100</xdr:rowOff>
        </xdr:to>
        <xdr:sp macro="" textlink="">
          <xdr:nvSpPr>
            <xdr:cNvPr id="2270" name="Option Button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</xdr:row>
          <xdr:rowOff>165100</xdr:rowOff>
        </xdr:from>
        <xdr:to>
          <xdr:col>4</xdr:col>
          <xdr:colOff>234950</xdr:colOff>
          <xdr:row>15</xdr:row>
          <xdr:rowOff>6350</xdr:rowOff>
        </xdr:to>
        <xdr:sp macro="" textlink="">
          <xdr:nvSpPr>
            <xdr:cNvPr id="2272" name="Option Button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</xdr:row>
          <xdr:rowOff>190500</xdr:rowOff>
        </xdr:from>
        <xdr:to>
          <xdr:col>4</xdr:col>
          <xdr:colOff>241300</xdr:colOff>
          <xdr:row>16</xdr:row>
          <xdr:rowOff>0</xdr:rowOff>
        </xdr:to>
        <xdr:sp macro="" textlink="">
          <xdr:nvSpPr>
            <xdr:cNvPr id="2273" name="Option Button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184150</xdr:rowOff>
        </xdr:from>
        <xdr:to>
          <xdr:col>4</xdr:col>
          <xdr:colOff>222250</xdr:colOff>
          <xdr:row>17</xdr:row>
          <xdr:rowOff>0</xdr:rowOff>
        </xdr:to>
        <xdr:sp macro="" textlink="">
          <xdr:nvSpPr>
            <xdr:cNvPr id="2274" name="Option Button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190500</xdr:rowOff>
        </xdr:from>
        <xdr:to>
          <xdr:col>4</xdr:col>
          <xdr:colOff>228600</xdr:colOff>
          <xdr:row>17</xdr:row>
          <xdr:rowOff>165100</xdr:rowOff>
        </xdr:to>
        <xdr:sp macro="" textlink="">
          <xdr:nvSpPr>
            <xdr:cNvPr id="2275" name="Option Button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12700</xdr:rowOff>
        </xdr:from>
        <xdr:to>
          <xdr:col>4</xdr:col>
          <xdr:colOff>228600</xdr:colOff>
          <xdr:row>19</xdr:row>
          <xdr:rowOff>184150</xdr:rowOff>
        </xdr:to>
        <xdr:sp macro="" textlink="">
          <xdr:nvSpPr>
            <xdr:cNvPr id="2278" name="Option Button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20</xdr:row>
          <xdr:rowOff>0</xdr:rowOff>
        </xdr:from>
        <xdr:to>
          <xdr:col>4</xdr:col>
          <xdr:colOff>234950</xdr:colOff>
          <xdr:row>20</xdr:row>
          <xdr:rowOff>184150</xdr:rowOff>
        </xdr:to>
        <xdr:sp macro="" textlink="">
          <xdr:nvSpPr>
            <xdr:cNvPr id="2279" name="Option Button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20</xdr:row>
          <xdr:rowOff>190500</xdr:rowOff>
        </xdr:from>
        <xdr:to>
          <xdr:col>4</xdr:col>
          <xdr:colOff>203200</xdr:colOff>
          <xdr:row>21</xdr:row>
          <xdr:rowOff>158750</xdr:rowOff>
        </xdr:to>
        <xdr:sp macro="" textlink="">
          <xdr:nvSpPr>
            <xdr:cNvPr id="2280" name="Option Button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21</xdr:row>
          <xdr:rowOff>190500</xdr:rowOff>
        </xdr:from>
        <xdr:to>
          <xdr:col>4</xdr:col>
          <xdr:colOff>228600</xdr:colOff>
          <xdr:row>22</xdr:row>
          <xdr:rowOff>177800</xdr:rowOff>
        </xdr:to>
        <xdr:sp macro="" textlink="">
          <xdr:nvSpPr>
            <xdr:cNvPr id="2281" name="Option Button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23</xdr:row>
          <xdr:rowOff>0</xdr:rowOff>
        </xdr:from>
        <xdr:to>
          <xdr:col>4</xdr:col>
          <xdr:colOff>228600</xdr:colOff>
          <xdr:row>23</xdr:row>
          <xdr:rowOff>165100</xdr:rowOff>
        </xdr:to>
        <xdr:sp macro="" textlink="">
          <xdr:nvSpPr>
            <xdr:cNvPr id="2282" name="Option Button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0</xdr:rowOff>
        </xdr:from>
        <xdr:to>
          <xdr:col>4</xdr:col>
          <xdr:colOff>222250</xdr:colOff>
          <xdr:row>24</xdr:row>
          <xdr:rowOff>184150</xdr:rowOff>
        </xdr:to>
        <xdr:sp macro="" textlink="">
          <xdr:nvSpPr>
            <xdr:cNvPr id="2283" name="Option Button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24</xdr:row>
          <xdr:rowOff>184150</xdr:rowOff>
        </xdr:from>
        <xdr:to>
          <xdr:col>4</xdr:col>
          <xdr:colOff>234950</xdr:colOff>
          <xdr:row>25</xdr:row>
          <xdr:rowOff>177800</xdr:rowOff>
        </xdr:to>
        <xdr:sp macro="" textlink="">
          <xdr:nvSpPr>
            <xdr:cNvPr id="2284" name="Option Button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37</xdr:row>
          <xdr:rowOff>25400</xdr:rowOff>
        </xdr:from>
        <xdr:to>
          <xdr:col>4</xdr:col>
          <xdr:colOff>241300</xdr:colOff>
          <xdr:row>37</xdr:row>
          <xdr:rowOff>177800</xdr:rowOff>
        </xdr:to>
        <xdr:sp macro="" textlink="">
          <xdr:nvSpPr>
            <xdr:cNvPr id="2286" name="Option Button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37</xdr:row>
          <xdr:rowOff>184150</xdr:rowOff>
        </xdr:from>
        <xdr:to>
          <xdr:col>4</xdr:col>
          <xdr:colOff>228600</xdr:colOff>
          <xdr:row>38</xdr:row>
          <xdr:rowOff>158750</xdr:rowOff>
        </xdr:to>
        <xdr:sp macro="" textlink="">
          <xdr:nvSpPr>
            <xdr:cNvPr id="2288" name="Option Button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40</xdr:row>
          <xdr:rowOff>12700</xdr:rowOff>
        </xdr:from>
        <xdr:to>
          <xdr:col>4</xdr:col>
          <xdr:colOff>254000</xdr:colOff>
          <xdr:row>40</xdr:row>
          <xdr:rowOff>184150</xdr:rowOff>
        </xdr:to>
        <xdr:sp macro="" textlink="">
          <xdr:nvSpPr>
            <xdr:cNvPr id="2289" name="Option Button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41</xdr:row>
          <xdr:rowOff>6350</xdr:rowOff>
        </xdr:from>
        <xdr:to>
          <xdr:col>4</xdr:col>
          <xdr:colOff>222250</xdr:colOff>
          <xdr:row>41</xdr:row>
          <xdr:rowOff>177800</xdr:rowOff>
        </xdr:to>
        <xdr:sp macro="" textlink="">
          <xdr:nvSpPr>
            <xdr:cNvPr id="2290" name="Option Button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42</xdr:row>
          <xdr:rowOff>0</xdr:rowOff>
        </xdr:from>
        <xdr:to>
          <xdr:col>4</xdr:col>
          <xdr:colOff>241300</xdr:colOff>
          <xdr:row>43</xdr:row>
          <xdr:rowOff>0</xdr:rowOff>
        </xdr:to>
        <xdr:sp macro="" textlink="">
          <xdr:nvSpPr>
            <xdr:cNvPr id="2291" name="Option Button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50</xdr:row>
          <xdr:rowOff>12700</xdr:rowOff>
        </xdr:from>
        <xdr:to>
          <xdr:col>4</xdr:col>
          <xdr:colOff>228600</xdr:colOff>
          <xdr:row>50</xdr:row>
          <xdr:rowOff>177800</xdr:rowOff>
        </xdr:to>
        <xdr:sp macro="" textlink="">
          <xdr:nvSpPr>
            <xdr:cNvPr id="2298" name="Option Button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51</xdr:row>
          <xdr:rowOff>0</xdr:rowOff>
        </xdr:from>
        <xdr:to>
          <xdr:col>4</xdr:col>
          <xdr:colOff>228600</xdr:colOff>
          <xdr:row>51</xdr:row>
          <xdr:rowOff>177800</xdr:rowOff>
        </xdr:to>
        <xdr:sp macro="" textlink="">
          <xdr:nvSpPr>
            <xdr:cNvPr id="2299" name="Option Button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52</xdr:row>
          <xdr:rowOff>6350</xdr:rowOff>
        </xdr:from>
        <xdr:to>
          <xdr:col>4</xdr:col>
          <xdr:colOff>260350</xdr:colOff>
          <xdr:row>52</xdr:row>
          <xdr:rowOff>177800</xdr:rowOff>
        </xdr:to>
        <xdr:sp macro="" textlink="">
          <xdr:nvSpPr>
            <xdr:cNvPr id="2300" name="Option Button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52</xdr:row>
          <xdr:rowOff>190500</xdr:rowOff>
        </xdr:from>
        <xdr:to>
          <xdr:col>4</xdr:col>
          <xdr:colOff>228600</xdr:colOff>
          <xdr:row>53</xdr:row>
          <xdr:rowOff>184150</xdr:rowOff>
        </xdr:to>
        <xdr:sp macro="" textlink="">
          <xdr:nvSpPr>
            <xdr:cNvPr id="2301" name="Option Button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54</xdr:row>
          <xdr:rowOff>6350</xdr:rowOff>
        </xdr:from>
        <xdr:to>
          <xdr:col>4</xdr:col>
          <xdr:colOff>234950</xdr:colOff>
          <xdr:row>55</xdr:row>
          <xdr:rowOff>0</xdr:rowOff>
        </xdr:to>
        <xdr:sp macro="" textlink="">
          <xdr:nvSpPr>
            <xdr:cNvPr id="2302" name="Option Button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88</xdr:row>
          <xdr:rowOff>25400</xdr:rowOff>
        </xdr:from>
        <xdr:to>
          <xdr:col>4</xdr:col>
          <xdr:colOff>254000</xdr:colOff>
          <xdr:row>88</xdr:row>
          <xdr:rowOff>177800</xdr:rowOff>
        </xdr:to>
        <xdr:sp macro="" textlink="">
          <xdr:nvSpPr>
            <xdr:cNvPr id="2308" name="Option Button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89</xdr:row>
          <xdr:rowOff>12700</xdr:rowOff>
        </xdr:from>
        <xdr:to>
          <xdr:col>4</xdr:col>
          <xdr:colOff>247650</xdr:colOff>
          <xdr:row>90</xdr:row>
          <xdr:rowOff>0</xdr:rowOff>
        </xdr:to>
        <xdr:sp macro="" textlink="">
          <xdr:nvSpPr>
            <xdr:cNvPr id="2310" name="Option Button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90</xdr:row>
          <xdr:rowOff>31750</xdr:rowOff>
        </xdr:from>
        <xdr:to>
          <xdr:col>4</xdr:col>
          <xdr:colOff>234950</xdr:colOff>
          <xdr:row>90</xdr:row>
          <xdr:rowOff>177800</xdr:rowOff>
        </xdr:to>
        <xdr:sp macro="" textlink="">
          <xdr:nvSpPr>
            <xdr:cNvPr id="2311" name="Option Button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111</xdr:row>
          <xdr:rowOff>31750</xdr:rowOff>
        </xdr:from>
        <xdr:to>
          <xdr:col>4</xdr:col>
          <xdr:colOff>234950</xdr:colOff>
          <xdr:row>111</xdr:row>
          <xdr:rowOff>165100</xdr:rowOff>
        </xdr:to>
        <xdr:sp macro="" textlink="">
          <xdr:nvSpPr>
            <xdr:cNvPr id="2312" name="Option Button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112</xdr:row>
          <xdr:rowOff>6350</xdr:rowOff>
        </xdr:from>
        <xdr:to>
          <xdr:col>4</xdr:col>
          <xdr:colOff>234950</xdr:colOff>
          <xdr:row>112</xdr:row>
          <xdr:rowOff>165100</xdr:rowOff>
        </xdr:to>
        <xdr:sp macro="" textlink="">
          <xdr:nvSpPr>
            <xdr:cNvPr id="2313" name="Option Button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112</xdr:row>
          <xdr:rowOff>190500</xdr:rowOff>
        </xdr:from>
        <xdr:to>
          <xdr:col>4</xdr:col>
          <xdr:colOff>254000</xdr:colOff>
          <xdr:row>113</xdr:row>
          <xdr:rowOff>158750</xdr:rowOff>
        </xdr:to>
        <xdr:sp macro="" textlink="">
          <xdr:nvSpPr>
            <xdr:cNvPr id="2314" name="Option Button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133</xdr:row>
          <xdr:rowOff>25400</xdr:rowOff>
        </xdr:from>
        <xdr:to>
          <xdr:col>4</xdr:col>
          <xdr:colOff>241300</xdr:colOff>
          <xdr:row>133</xdr:row>
          <xdr:rowOff>177800</xdr:rowOff>
        </xdr:to>
        <xdr:sp macro="" textlink="">
          <xdr:nvSpPr>
            <xdr:cNvPr id="2315" name="Option Button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134</xdr:row>
          <xdr:rowOff>6350</xdr:rowOff>
        </xdr:from>
        <xdr:to>
          <xdr:col>4</xdr:col>
          <xdr:colOff>241300</xdr:colOff>
          <xdr:row>134</xdr:row>
          <xdr:rowOff>184150</xdr:rowOff>
        </xdr:to>
        <xdr:sp macro="" textlink="">
          <xdr:nvSpPr>
            <xdr:cNvPr id="2316" name="Option Button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134</xdr:row>
          <xdr:rowOff>184150</xdr:rowOff>
        </xdr:from>
        <xdr:to>
          <xdr:col>4</xdr:col>
          <xdr:colOff>254000</xdr:colOff>
          <xdr:row>135</xdr:row>
          <xdr:rowOff>158750</xdr:rowOff>
        </xdr:to>
        <xdr:sp macro="" textlink="">
          <xdr:nvSpPr>
            <xdr:cNvPr id="2319" name="Option Button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65</xdr:row>
          <xdr:rowOff>50800</xdr:rowOff>
        </xdr:from>
        <xdr:to>
          <xdr:col>4</xdr:col>
          <xdr:colOff>273050</xdr:colOff>
          <xdr:row>65</xdr:row>
          <xdr:rowOff>273050</xdr:rowOff>
        </xdr:to>
        <xdr:sp macro="" textlink="">
          <xdr:nvSpPr>
            <xdr:cNvPr id="2335" name="Option Button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1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66</xdr:row>
          <xdr:rowOff>6350</xdr:rowOff>
        </xdr:from>
        <xdr:to>
          <xdr:col>4</xdr:col>
          <xdr:colOff>260350</xdr:colOff>
          <xdr:row>66</xdr:row>
          <xdr:rowOff>165100</xdr:rowOff>
        </xdr:to>
        <xdr:sp macro="" textlink="">
          <xdr:nvSpPr>
            <xdr:cNvPr id="2337" name="Option Button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1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omments" Target="../comments1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ADE3-9C89-4F06-868E-3BE136A99946}">
  <sheetPr codeName="Tabelle2"/>
  <dimension ref="A1:K104"/>
  <sheetViews>
    <sheetView showGridLines="0" showRowColHeaders="0" zoomScaleNormal="100" zoomScalePageLayoutView="115" workbookViewId="0">
      <selection activeCell="B29" sqref="B29"/>
    </sheetView>
  </sheetViews>
  <sheetFormatPr baseColWidth="10" defaultColWidth="0" defaultRowHeight="14.5" zeroHeight="1" x14ac:dyDescent="0.35"/>
  <cols>
    <col min="1" max="1" width="3.59765625" style="80" customWidth="1"/>
    <col min="2" max="2" width="35.59765625" style="80" customWidth="1"/>
    <col min="3" max="3" width="10.8984375" style="80" customWidth="1"/>
    <col min="4" max="7" width="11" style="80" customWidth="1"/>
    <col min="8" max="8" width="13.796875" style="80" customWidth="1"/>
    <col min="9" max="9" width="4.5" style="80" customWidth="1"/>
    <col min="10" max="10" width="11.69921875" style="80" hidden="1" customWidth="1"/>
    <col min="11" max="11" width="0" style="80" hidden="1" customWidth="1"/>
    <col min="12" max="16384" width="11.69921875" style="80" hidden="1"/>
  </cols>
  <sheetData>
    <row r="1" spans="2:11" ht="48" customHeight="1" x14ac:dyDescent="0.35">
      <c r="B1" s="225" t="s">
        <v>246</v>
      </c>
      <c r="C1" s="226"/>
      <c r="D1" s="227" t="s">
        <v>151</v>
      </c>
      <c r="E1" s="227"/>
      <c r="F1" s="227"/>
      <c r="G1" s="200" t="e" vm="1">
        <v>#VALUE!</v>
      </c>
      <c r="H1" s="201"/>
    </row>
    <row r="2" spans="2:11" ht="24" customHeight="1" x14ac:dyDescent="0.35">
      <c r="B2" s="186" t="s">
        <v>228</v>
      </c>
      <c r="C2" s="229" t="s">
        <v>229</v>
      </c>
      <c r="D2" s="230"/>
      <c r="E2" s="230"/>
      <c r="F2" s="230"/>
      <c r="G2" s="230"/>
      <c r="H2" s="81"/>
    </row>
    <row r="3" spans="2:11" ht="47" customHeight="1" x14ac:dyDescent="0.35">
      <c r="B3" s="237" t="s">
        <v>240</v>
      </c>
      <c r="C3" s="237"/>
      <c r="D3" s="237"/>
      <c r="E3" s="237"/>
      <c r="F3" s="237"/>
      <c r="G3" s="237"/>
      <c r="H3" s="237"/>
      <c r="I3" s="237"/>
      <c r="J3" s="237"/>
      <c r="K3" s="34"/>
    </row>
    <row r="4" spans="2:11" ht="26.5" customHeight="1" x14ac:dyDescent="0.35">
      <c r="B4" s="228" t="s">
        <v>152</v>
      </c>
      <c r="C4" s="228"/>
      <c r="D4" s="82"/>
      <c r="E4" s="82"/>
      <c r="F4" s="82"/>
      <c r="G4" s="82"/>
      <c r="H4" s="82"/>
      <c r="I4" s="82"/>
      <c r="J4" s="82"/>
      <c r="K4" s="34"/>
    </row>
    <row r="5" spans="2:11" ht="19.5" customHeight="1" x14ac:dyDescent="0.35">
      <c r="B5" s="238" t="s">
        <v>118</v>
      </c>
      <c r="C5" s="239"/>
      <c r="D5" s="239"/>
      <c r="E5" s="239"/>
      <c r="F5" s="239"/>
      <c r="G5" s="239"/>
      <c r="H5" s="240"/>
      <c r="I5" s="26"/>
      <c r="J5" s="26"/>
      <c r="K5" s="34"/>
    </row>
    <row r="6" spans="2:11" ht="36" customHeight="1" x14ac:dyDescent="0.35">
      <c r="B6" s="241" t="s">
        <v>119</v>
      </c>
      <c r="C6" s="242"/>
      <c r="D6" s="27"/>
      <c r="E6" s="27"/>
      <c r="F6" s="27"/>
      <c r="G6" s="26"/>
      <c r="H6" s="86"/>
      <c r="I6" s="26"/>
      <c r="J6" s="26"/>
      <c r="K6" s="34"/>
    </row>
    <row r="7" spans="2:11" ht="16.5" x14ac:dyDescent="0.45">
      <c r="B7" s="87" t="s">
        <v>120</v>
      </c>
      <c r="C7" s="28">
        <f>SUM(C8:C15)</f>
        <v>0</v>
      </c>
      <c r="D7" s="88" t="s">
        <v>121</v>
      </c>
      <c r="E7" s="85"/>
      <c r="F7" s="29"/>
      <c r="G7" s="26"/>
      <c r="H7" s="86"/>
      <c r="I7" s="26"/>
      <c r="J7" s="26"/>
      <c r="K7" s="34"/>
    </row>
    <row r="8" spans="2:11" ht="16.5" x14ac:dyDescent="0.45">
      <c r="B8" s="93"/>
      <c r="C8" s="30">
        <v>0</v>
      </c>
      <c r="D8" s="26" t="s">
        <v>121</v>
      </c>
      <c r="E8" s="31" t="str">
        <f>IFERROR(C8*100/$C$7,"n.a.")</f>
        <v>n.a.</v>
      </c>
      <c r="F8" s="243" t="s">
        <v>198</v>
      </c>
      <c r="G8" s="243"/>
      <c r="H8" s="244"/>
      <c r="I8" s="29"/>
      <c r="J8" s="29"/>
      <c r="K8" s="34"/>
    </row>
    <row r="9" spans="2:11" ht="16.5" x14ac:dyDescent="0.45">
      <c r="B9" s="93"/>
      <c r="C9" s="30">
        <v>0</v>
      </c>
      <c r="D9" s="26" t="s">
        <v>121</v>
      </c>
      <c r="E9" s="31" t="str">
        <f t="shared" ref="E9:E14" si="0">IFERROR(C9*100/$C$7,"n.a.")</f>
        <v>n.a.</v>
      </c>
      <c r="F9" s="89" t="s">
        <v>122</v>
      </c>
      <c r="G9" s="89"/>
      <c r="H9" s="90"/>
      <c r="I9" s="29"/>
      <c r="J9" s="29"/>
      <c r="K9" s="34"/>
    </row>
    <row r="10" spans="2:11" ht="16.5" x14ac:dyDescent="0.45">
      <c r="B10" s="93"/>
      <c r="C10" s="30">
        <v>0</v>
      </c>
      <c r="D10" s="26" t="s">
        <v>121</v>
      </c>
      <c r="E10" s="31" t="str">
        <f t="shared" si="0"/>
        <v>n.a.</v>
      </c>
      <c r="F10" s="89" t="s">
        <v>122</v>
      </c>
      <c r="G10" s="89"/>
      <c r="H10" s="90"/>
      <c r="I10" s="29"/>
      <c r="J10" s="29"/>
      <c r="K10" s="34"/>
    </row>
    <row r="11" spans="2:11" ht="16.5" x14ac:dyDescent="0.45">
      <c r="B11" s="93"/>
      <c r="C11" s="30">
        <v>0</v>
      </c>
      <c r="D11" s="26" t="s">
        <v>121</v>
      </c>
      <c r="E11" s="31" t="str">
        <f t="shared" si="0"/>
        <v>n.a.</v>
      </c>
      <c r="F11" s="89" t="s">
        <v>122</v>
      </c>
      <c r="G11" s="89"/>
      <c r="H11" s="90"/>
      <c r="I11" s="29"/>
      <c r="J11" s="29"/>
      <c r="K11" s="34"/>
    </row>
    <row r="12" spans="2:11" ht="16.5" x14ac:dyDescent="0.45">
      <c r="B12" s="93"/>
      <c r="C12" s="30">
        <v>0</v>
      </c>
      <c r="D12" s="26" t="s">
        <v>121</v>
      </c>
      <c r="E12" s="31" t="str">
        <f t="shared" si="0"/>
        <v>n.a.</v>
      </c>
      <c r="F12" s="89" t="s">
        <v>122</v>
      </c>
      <c r="H12" s="90"/>
      <c r="I12" s="32"/>
      <c r="J12" s="32"/>
      <c r="K12" s="34"/>
    </row>
    <row r="13" spans="2:11" ht="16.5" x14ac:dyDescent="0.45">
      <c r="B13" s="93"/>
      <c r="C13" s="30">
        <v>0</v>
      </c>
      <c r="D13" s="26" t="s">
        <v>121</v>
      </c>
      <c r="E13" s="31" t="str">
        <f t="shared" si="0"/>
        <v>n.a.</v>
      </c>
      <c r="F13" s="89" t="s">
        <v>122</v>
      </c>
      <c r="G13" s="91"/>
      <c r="H13" s="92"/>
      <c r="I13" s="32"/>
      <c r="J13" s="32"/>
      <c r="K13" s="34"/>
    </row>
    <row r="14" spans="2:11" ht="16.5" x14ac:dyDescent="0.45">
      <c r="B14" s="93"/>
      <c r="C14" s="30">
        <v>0</v>
      </c>
      <c r="D14" s="26" t="s">
        <v>121</v>
      </c>
      <c r="E14" s="31" t="str">
        <f t="shared" si="0"/>
        <v>n.a.</v>
      </c>
      <c r="F14" s="89" t="s">
        <v>122</v>
      </c>
      <c r="G14" s="91"/>
      <c r="H14" s="92"/>
      <c r="I14" s="32"/>
      <c r="J14" s="32"/>
      <c r="K14" s="34"/>
    </row>
    <row r="15" spans="2:11" ht="16.5" x14ac:dyDescent="0.45">
      <c r="B15" s="93"/>
      <c r="C15" s="30">
        <v>0</v>
      </c>
      <c r="D15" s="26" t="s">
        <v>121</v>
      </c>
      <c r="E15" s="31" t="str">
        <f>IFERROR(C15*100/$C$7,"n.a.")</f>
        <v>n.a.</v>
      </c>
      <c r="F15" s="89" t="s">
        <v>122</v>
      </c>
      <c r="G15" s="91"/>
      <c r="H15" s="92"/>
      <c r="I15" s="32"/>
      <c r="J15" s="32"/>
      <c r="K15" s="34"/>
    </row>
    <row r="16" spans="2:11" ht="8.5" customHeight="1" x14ac:dyDescent="0.35">
      <c r="B16" s="94"/>
      <c r="C16" s="95"/>
      <c r="D16" s="29"/>
      <c r="E16" s="29"/>
      <c r="F16" s="29"/>
      <c r="G16" s="96"/>
      <c r="H16" s="97"/>
      <c r="I16" s="33"/>
      <c r="J16" s="33"/>
      <c r="K16" s="34"/>
    </row>
    <row r="17" spans="2:11" ht="20" customHeight="1" x14ac:dyDescent="0.35">
      <c r="B17" s="245" t="s">
        <v>123</v>
      </c>
      <c r="C17" s="246"/>
      <c r="D17" s="34"/>
      <c r="E17" s="34"/>
      <c r="F17" s="34"/>
      <c r="G17" s="34"/>
      <c r="H17" s="98"/>
      <c r="I17" s="34"/>
      <c r="J17" s="34"/>
      <c r="K17" s="34"/>
    </row>
    <row r="18" spans="2:11" ht="16.5" x14ac:dyDescent="0.35">
      <c r="B18" s="87" t="s">
        <v>120</v>
      </c>
      <c r="C18" s="35">
        <f>SUM(C19:C21)</f>
        <v>0</v>
      </c>
      <c r="D18" s="99" t="s">
        <v>124</v>
      </c>
      <c r="E18" s="84"/>
      <c r="F18" s="29"/>
      <c r="G18" s="29"/>
      <c r="H18" s="98"/>
      <c r="I18" s="34"/>
      <c r="J18" s="34"/>
      <c r="K18" s="34"/>
    </row>
    <row r="19" spans="2:11" ht="16.5" x14ac:dyDescent="0.35">
      <c r="B19" s="152"/>
      <c r="C19" s="36">
        <v>0</v>
      </c>
      <c r="D19" s="99" t="s">
        <v>124</v>
      </c>
      <c r="E19" s="31" t="str">
        <f>IFERROR(C19*100/$C$18,"n.a.")</f>
        <v>n.a.</v>
      </c>
      <c r="F19" s="100" t="s">
        <v>122</v>
      </c>
      <c r="G19" s="29"/>
      <c r="H19" s="98"/>
      <c r="I19" s="34"/>
      <c r="J19" s="34"/>
      <c r="K19" s="34"/>
    </row>
    <row r="20" spans="2:11" ht="16.5" x14ac:dyDescent="0.35">
      <c r="B20" s="152"/>
      <c r="C20" s="36">
        <v>0</v>
      </c>
      <c r="D20" s="99" t="s">
        <v>124</v>
      </c>
      <c r="E20" s="31" t="str">
        <f t="shared" ref="E20:E21" si="1">IFERROR(C20*100/$C$18,"n.a.")</f>
        <v>n.a.</v>
      </c>
      <c r="F20" s="100" t="s">
        <v>122</v>
      </c>
      <c r="G20" s="29"/>
      <c r="H20" s="98"/>
      <c r="I20" s="34"/>
      <c r="J20" s="34"/>
      <c r="K20" s="34"/>
    </row>
    <row r="21" spans="2:11" ht="16.5" x14ac:dyDescent="0.35">
      <c r="B21" s="152"/>
      <c r="C21" s="37">
        <v>0</v>
      </c>
      <c r="D21" s="99" t="s">
        <v>124</v>
      </c>
      <c r="E21" s="31" t="str">
        <f t="shared" si="1"/>
        <v>n.a.</v>
      </c>
      <c r="F21" s="100" t="s">
        <v>122</v>
      </c>
      <c r="G21" s="29"/>
      <c r="H21" s="98"/>
      <c r="I21" s="34"/>
      <c r="J21" s="34"/>
      <c r="K21" s="34"/>
    </row>
    <row r="22" spans="2:11" x14ac:dyDescent="0.35">
      <c r="B22" s="101"/>
      <c r="C22" s="34"/>
      <c r="D22" s="102"/>
      <c r="E22" s="34"/>
      <c r="F22" s="34"/>
      <c r="G22" s="34"/>
      <c r="H22" s="98"/>
      <c r="I22" s="34"/>
      <c r="J22" s="34"/>
      <c r="K22" s="34"/>
    </row>
    <row r="23" spans="2:11" ht="28.5" customHeight="1" x14ac:dyDescent="0.45">
      <c r="B23" s="103" t="s">
        <v>125</v>
      </c>
      <c r="C23" s="38">
        <f>SUM(C7,C18)</f>
        <v>0</v>
      </c>
      <c r="D23" s="100" t="s">
        <v>124</v>
      </c>
      <c r="E23" s="104"/>
      <c r="H23" s="98"/>
      <c r="I23" s="34"/>
      <c r="J23" s="34"/>
      <c r="K23" s="34"/>
    </row>
    <row r="24" spans="2:11" ht="28.5" customHeight="1" x14ac:dyDescent="0.35">
      <c r="B24" s="105" t="s">
        <v>153</v>
      </c>
      <c r="C24" s="39" t="str">
        <f>IFERROR(C18*100/$C$23,"n.a.")</f>
        <v>n.a.</v>
      </c>
      <c r="D24" s="106" t="s">
        <v>122</v>
      </c>
      <c r="E24" s="104"/>
      <c r="F24" s="83"/>
      <c r="G24" s="106"/>
      <c r="H24" s="98"/>
      <c r="I24" s="34"/>
      <c r="J24" s="34"/>
      <c r="K24" s="34"/>
    </row>
    <row r="25" spans="2:11" x14ac:dyDescent="0.35">
      <c r="B25" s="107"/>
      <c r="C25" s="108"/>
      <c r="D25" s="108"/>
      <c r="E25" s="108"/>
      <c r="F25" s="108"/>
      <c r="G25" s="108"/>
      <c r="H25" s="109"/>
      <c r="I25" s="34"/>
      <c r="J25" s="34"/>
      <c r="K25" s="34"/>
    </row>
    <row r="26" spans="2:11" ht="15.5" x14ac:dyDescent="0.35">
      <c r="B26" s="247" t="s">
        <v>159</v>
      </c>
      <c r="C26" s="248"/>
      <c r="D26" s="248"/>
      <c r="E26" s="248"/>
      <c r="F26" s="248"/>
      <c r="G26" s="248"/>
      <c r="H26" s="249"/>
      <c r="I26" s="40"/>
      <c r="J26" s="40"/>
      <c r="K26" s="40"/>
    </row>
    <row r="27" spans="2:11" ht="16.5" customHeight="1" x14ac:dyDescent="0.35">
      <c r="B27" s="250" t="s">
        <v>126</v>
      </c>
      <c r="C27" s="252" t="s">
        <v>127</v>
      </c>
      <c r="D27" s="253"/>
      <c r="E27" s="253"/>
      <c r="F27" s="253"/>
      <c r="G27" s="254"/>
      <c r="H27" s="199" t="s">
        <v>156</v>
      </c>
      <c r="I27" s="41"/>
      <c r="J27" s="41"/>
      <c r="K27" s="34"/>
    </row>
    <row r="28" spans="2:11" ht="17.5" customHeight="1" x14ac:dyDescent="0.35">
      <c r="B28" s="251"/>
      <c r="C28" s="139" t="s">
        <v>129</v>
      </c>
      <c r="D28" s="140" t="s">
        <v>130</v>
      </c>
      <c r="E28" s="141" t="s">
        <v>131</v>
      </c>
      <c r="F28" s="140" t="s">
        <v>132</v>
      </c>
      <c r="G28" s="140" t="s">
        <v>133</v>
      </c>
      <c r="H28" s="142" t="s">
        <v>128</v>
      </c>
      <c r="I28" s="34"/>
      <c r="J28" s="34"/>
      <c r="K28" s="34"/>
    </row>
    <row r="29" spans="2:11" x14ac:dyDescent="0.35">
      <c r="B29" s="44"/>
      <c r="C29" s="42"/>
      <c r="D29" s="43"/>
      <c r="E29" s="44"/>
      <c r="F29" s="45"/>
      <c r="G29" s="46"/>
      <c r="H29" s="110"/>
      <c r="I29" s="34"/>
      <c r="J29" s="34"/>
      <c r="K29" s="34"/>
    </row>
    <row r="30" spans="2:11" x14ac:dyDescent="0.35">
      <c r="B30" s="47"/>
      <c r="C30" s="42"/>
      <c r="D30" s="43"/>
      <c r="E30" s="47"/>
      <c r="F30" s="45"/>
      <c r="G30" s="46"/>
      <c r="H30" s="110"/>
      <c r="I30" s="34"/>
      <c r="J30" s="34"/>
      <c r="K30" s="34"/>
    </row>
    <row r="31" spans="2:11" x14ac:dyDescent="0.35">
      <c r="B31" s="47"/>
      <c r="C31" s="42"/>
      <c r="D31" s="43"/>
      <c r="E31" s="47"/>
      <c r="F31" s="45"/>
      <c r="G31" s="46"/>
      <c r="H31" s="110"/>
      <c r="I31" s="34"/>
      <c r="J31" s="34"/>
      <c r="K31" s="34"/>
    </row>
    <row r="32" spans="2:11" x14ac:dyDescent="0.35">
      <c r="B32" s="47"/>
      <c r="C32" s="42"/>
      <c r="D32" s="43"/>
      <c r="E32" s="47"/>
      <c r="F32" s="45"/>
      <c r="G32" s="46"/>
      <c r="H32" s="110"/>
      <c r="I32" s="34"/>
      <c r="J32" s="34"/>
      <c r="K32" s="34"/>
    </row>
    <row r="33" spans="2:11" x14ac:dyDescent="0.35">
      <c r="B33" s="47"/>
      <c r="C33" s="42"/>
      <c r="D33" s="43"/>
      <c r="E33" s="47"/>
      <c r="F33" s="45"/>
      <c r="G33" s="46"/>
      <c r="H33" s="110"/>
      <c r="I33" s="34"/>
      <c r="J33" s="34"/>
      <c r="K33" s="34"/>
    </row>
    <row r="34" spans="2:11" x14ac:dyDescent="0.35">
      <c r="B34" s="47"/>
      <c r="C34" s="42"/>
      <c r="D34" s="43"/>
      <c r="E34" s="47"/>
      <c r="F34" s="45"/>
      <c r="G34" s="46"/>
      <c r="H34" s="110"/>
      <c r="I34" s="34"/>
      <c r="J34" s="34"/>
      <c r="K34" s="34"/>
    </row>
    <row r="35" spans="2:11" x14ac:dyDescent="0.35">
      <c r="B35" s="47"/>
      <c r="C35" s="42"/>
      <c r="D35" s="43"/>
      <c r="E35" s="47"/>
      <c r="F35" s="45"/>
      <c r="G35" s="46"/>
      <c r="H35" s="110"/>
      <c r="I35" s="34"/>
      <c r="J35" s="34"/>
      <c r="K35" s="34"/>
    </row>
    <row r="36" spans="2:11" x14ac:dyDescent="0.35">
      <c r="B36" s="47"/>
      <c r="C36" s="42"/>
      <c r="D36" s="43"/>
      <c r="E36" s="47"/>
      <c r="F36" s="45"/>
      <c r="G36" s="46"/>
      <c r="H36" s="110"/>
      <c r="I36" s="34"/>
      <c r="J36" s="34"/>
      <c r="K36" s="34"/>
    </row>
    <row r="37" spans="2:11" x14ac:dyDescent="0.35">
      <c r="B37" s="47"/>
      <c r="C37" s="42"/>
      <c r="D37" s="43"/>
      <c r="E37" s="47"/>
      <c r="F37" s="45"/>
      <c r="G37" s="46"/>
      <c r="H37" s="110"/>
      <c r="I37" s="34"/>
      <c r="J37" s="34"/>
      <c r="K37" s="34"/>
    </row>
    <row r="38" spans="2:11" x14ac:dyDescent="0.35">
      <c r="B38" s="47"/>
      <c r="C38" s="42"/>
      <c r="D38" s="43"/>
      <c r="E38" s="47"/>
      <c r="F38" s="45"/>
      <c r="G38" s="46"/>
      <c r="H38" s="110"/>
      <c r="I38" s="34"/>
      <c r="J38" s="34"/>
      <c r="K38" s="34"/>
    </row>
    <row r="39" spans="2:11" x14ac:dyDescent="0.35">
      <c r="B39" s="47"/>
      <c r="C39" s="42"/>
      <c r="D39" s="43"/>
      <c r="E39" s="47"/>
      <c r="F39" s="45"/>
      <c r="G39" s="46"/>
      <c r="H39" s="110"/>
      <c r="I39" s="34"/>
      <c r="J39" s="34"/>
      <c r="K39" s="34"/>
    </row>
    <row r="40" spans="2:11" x14ac:dyDescent="0.35">
      <c r="B40" s="50"/>
      <c r="C40" s="48"/>
      <c r="D40" s="49"/>
      <c r="E40" s="50"/>
      <c r="F40" s="51"/>
      <c r="G40" s="52"/>
      <c r="H40" s="110"/>
      <c r="I40" s="34"/>
      <c r="J40" s="34"/>
      <c r="K40" s="34"/>
    </row>
    <row r="41" spans="2:11" x14ac:dyDescent="0.35">
      <c r="B41" s="44"/>
      <c r="C41" s="54"/>
      <c r="D41" s="55"/>
      <c r="E41" s="44"/>
      <c r="F41" s="56"/>
      <c r="G41" s="57"/>
      <c r="H41" s="110"/>
      <c r="I41" s="34"/>
      <c r="J41" s="34"/>
      <c r="K41" s="34"/>
    </row>
    <row r="42" spans="2:11" x14ac:dyDescent="0.35">
      <c r="B42" s="47"/>
      <c r="C42" s="42"/>
      <c r="D42" s="43"/>
      <c r="E42" s="47"/>
      <c r="F42" s="45"/>
      <c r="G42" s="46"/>
      <c r="H42" s="110"/>
      <c r="I42" s="34"/>
      <c r="J42" s="34"/>
      <c r="K42" s="34"/>
    </row>
    <row r="43" spans="2:11" x14ac:dyDescent="0.35">
      <c r="B43" s="47"/>
      <c r="C43" s="42"/>
      <c r="D43" s="43"/>
      <c r="E43" s="47"/>
      <c r="F43" s="45"/>
      <c r="G43" s="46"/>
      <c r="H43" s="110"/>
      <c r="I43" s="34"/>
      <c r="J43" s="34"/>
      <c r="K43" s="34"/>
    </row>
    <row r="44" spans="2:11" x14ac:dyDescent="0.35">
      <c r="B44" s="47"/>
      <c r="C44" s="42"/>
      <c r="D44" s="43"/>
      <c r="E44" s="47"/>
      <c r="F44" s="45"/>
      <c r="G44" s="46"/>
      <c r="H44" s="110"/>
      <c r="I44" s="34"/>
      <c r="J44" s="34"/>
      <c r="K44" s="34"/>
    </row>
    <row r="45" spans="2:11" x14ac:dyDescent="0.35">
      <c r="B45" s="47"/>
      <c r="C45" s="42"/>
      <c r="D45" s="43"/>
      <c r="E45" s="47"/>
      <c r="F45" s="45"/>
      <c r="G45" s="46"/>
      <c r="H45" s="110"/>
      <c r="I45" s="34"/>
      <c r="J45" s="34"/>
      <c r="K45" s="34"/>
    </row>
    <row r="46" spans="2:11" x14ac:dyDescent="0.35">
      <c r="B46" s="47"/>
      <c r="C46" s="42"/>
      <c r="D46" s="43"/>
      <c r="E46" s="47"/>
      <c r="F46" s="45"/>
      <c r="G46" s="46"/>
      <c r="H46" s="110"/>
      <c r="I46" s="34"/>
      <c r="J46" s="34"/>
      <c r="K46" s="34"/>
    </row>
    <row r="47" spans="2:11" x14ac:dyDescent="0.35">
      <c r="B47" s="47"/>
      <c r="C47" s="42"/>
      <c r="D47" s="43"/>
      <c r="E47" s="47"/>
      <c r="F47" s="45"/>
      <c r="G47" s="46"/>
      <c r="H47" s="110"/>
      <c r="I47" s="34"/>
      <c r="J47" s="34"/>
      <c r="K47" s="34"/>
    </row>
    <row r="48" spans="2:11" x14ac:dyDescent="0.35">
      <c r="B48" s="47"/>
      <c r="C48" s="42"/>
      <c r="D48" s="43"/>
      <c r="E48" s="47"/>
      <c r="F48" s="45"/>
      <c r="G48" s="46"/>
      <c r="H48" s="110"/>
      <c r="I48" s="34"/>
      <c r="J48" s="34"/>
      <c r="K48" s="34"/>
    </row>
    <row r="49" spans="2:11" x14ac:dyDescent="0.35">
      <c r="B49" s="47"/>
      <c r="C49" s="42"/>
      <c r="D49" s="43"/>
      <c r="E49" s="47"/>
      <c r="F49" s="45"/>
      <c r="G49" s="46"/>
      <c r="H49" s="110"/>
      <c r="I49" s="34"/>
      <c r="J49" s="34"/>
      <c r="K49" s="34"/>
    </row>
    <row r="50" spans="2:11" x14ac:dyDescent="0.35">
      <c r="B50" s="47"/>
      <c r="C50" s="42"/>
      <c r="D50" s="43"/>
      <c r="E50" s="47"/>
      <c r="F50" s="45"/>
      <c r="G50" s="46"/>
      <c r="H50" s="110"/>
      <c r="I50" s="34"/>
      <c r="J50" s="34"/>
      <c r="K50" s="34"/>
    </row>
    <row r="51" spans="2:11" x14ac:dyDescent="0.35">
      <c r="B51" s="47"/>
      <c r="C51" s="42"/>
      <c r="D51" s="43"/>
      <c r="E51" s="47"/>
      <c r="F51" s="45"/>
      <c r="G51" s="46"/>
      <c r="H51" s="110"/>
      <c r="I51" s="34"/>
      <c r="J51" s="34"/>
      <c r="K51" s="34"/>
    </row>
    <row r="52" spans="2:11" x14ac:dyDescent="0.35">
      <c r="B52" s="47"/>
      <c r="C52" s="42"/>
      <c r="D52" s="43"/>
      <c r="E52" s="47"/>
      <c r="F52" s="45"/>
      <c r="G52" s="46"/>
      <c r="H52" s="110"/>
      <c r="I52" s="34"/>
      <c r="J52" s="34"/>
      <c r="K52" s="34"/>
    </row>
    <row r="53" spans="2:11" x14ac:dyDescent="0.35">
      <c r="B53" s="47"/>
      <c r="C53" s="42"/>
      <c r="D53" s="43"/>
      <c r="E53" s="47"/>
      <c r="F53" s="45"/>
      <c r="G53" s="46"/>
      <c r="H53" s="110"/>
      <c r="I53" s="34"/>
      <c r="J53" s="34"/>
      <c r="K53" s="34"/>
    </row>
    <row r="54" spans="2:11" x14ac:dyDescent="0.35">
      <c r="B54" s="47"/>
      <c r="C54" s="42"/>
      <c r="D54" s="43"/>
      <c r="E54" s="47"/>
      <c r="F54" s="45"/>
      <c r="G54" s="46"/>
      <c r="H54" s="110"/>
      <c r="I54" s="34"/>
      <c r="J54" s="34"/>
      <c r="K54" s="34"/>
    </row>
    <row r="55" spans="2:11" x14ac:dyDescent="0.35">
      <c r="B55" s="47"/>
      <c r="C55" s="42"/>
      <c r="D55" s="43"/>
      <c r="E55" s="47"/>
      <c r="F55" s="45"/>
      <c r="G55" s="46"/>
      <c r="H55" s="110"/>
      <c r="I55" s="34"/>
      <c r="J55" s="34"/>
      <c r="K55" s="34"/>
    </row>
    <row r="56" spans="2:11" x14ac:dyDescent="0.35">
      <c r="B56" s="47"/>
      <c r="C56" s="42"/>
      <c r="D56" s="43"/>
      <c r="E56" s="47"/>
      <c r="F56" s="45"/>
      <c r="G56" s="46"/>
      <c r="H56" s="110"/>
      <c r="I56" s="34"/>
      <c r="J56" s="34"/>
      <c r="K56" s="34"/>
    </row>
    <row r="57" spans="2:11" x14ac:dyDescent="0.35">
      <c r="B57" s="47"/>
      <c r="C57" s="42"/>
      <c r="D57" s="43"/>
      <c r="E57" s="47"/>
      <c r="F57" s="45"/>
      <c r="G57" s="46"/>
      <c r="H57" s="110"/>
      <c r="I57" s="34"/>
      <c r="J57" s="34"/>
      <c r="K57" s="34"/>
    </row>
    <row r="58" spans="2:11" x14ac:dyDescent="0.35">
      <c r="B58" s="47"/>
      <c r="C58" s="42"/>
      <c r="D58" s="43"/>
      <c r="E58" s="47"/>
      <c r="F58" s="45"/>
      <c r="G58" s="46"/>
      <c r="H58" s="110"/>
      <c r="I58" s="34"/>
      <c r="J58" s="34"/>
      <c r="K58" s="34"/>
    </row>
    <row r="59" spans="2:11" x14ac:dyDescent="0.35">
      <c r="B59" s="50"/>
      <c r="C59" s="42"/>
      <c r="D59" s="43"/>
      <c r="E59" s="50"/>
      <c r="F59" s="45"/>
      <c r="G59" s="46"/>
      <c r="H59" s="110"/>
      <c r="I59" s="34"/>
      <c r="J59" s="34"/>
      <c r="K59" s="34"/>
    </row>
    <row r="60" spans="2:11" ht="21" customHeight="1" x14ac:dyDescent="0.35">
      <c r="B60" s="111"/>
      <c r="C60" s="58"/>
      <c r="D60" s="58"/>
      <c r="E60" s="58"/>
      <c r="F60" s="58"/>
      <c r="G60" s="58"/>
      <c r="H60" s="112"/>
      <c r="I60" s="34"/>
      <c r="J60" s="34"/>
      <c r="K60" s="34"/>
    </row>
    <row r="61" spans="2:11" ht="15.5" customHeight="1" x14ac:dyDescent="0.35">
      <c r="B61" s="255" t="s">
        <v>160</v>
      </c>
      <c r="C61" s="256"/>
      <c r="D61" s="256"/>
      <c r="E61" s="256"/>
      <c r="F61" s="256"/>
      <c r="G61" s="256"/>
      <c r="H61" s="257"/>
      <c r="I61" s="40"/>
      <c r="J61" s="40"/>
      <c r="K61" s="40"/>
    </row>
    <row r="62" spans="2:11" ht="15.5" customHeight="1" x14ac:dyDescent="0.35">
      <c r="B62" s="258" t="s">
        <v>134</v>
      </c>
      <c r="C62" s="202" t="s">
        <v>127</v>
      </c>
      <c r="D62" s="203"/>
      <c r="E62" s="203"/>
      <c r="F62" s="203"/>
      <c r="G62" s="204"/>
      <c r="H62" s="143" t="s">
        <v>156</v>
      </c>
      <c r="I62" s="41"/>
      <c r="J62" s="41"/>
      <c r="K62" s="34"/>
    </row>
    <row r="63" spans="2:11" ht="17" customHeight="1" x14ac:dyDescent="0.35">
      <c r="B63" s="251"/>
      <c r="C63" s="136" t="s">
        <v>129</v>
      </c>
      <c r="D63" s="137" t="s">
        <v>130</v>
      </c>
      <c r="E63" s="138" t="s">
        <v>131</v>
      </c>
      <c r="F63" s="137" t="s">
        <v>132</v>
      </c>
      <c r="G63" s="137" t="s">
        <v>133</v>
      </c>
      <c r="H63" s="135" t="s">
        <v>128</v>
      </c>
      <c r="I63" s="34"/>
      <c r="J63" s="34"/>
      <c r="K63" s="34"/>
    </row>
    <row r="64" spans="2:11" x14ac:dyDescent="0.35">
      <c r="B64" s="44"/>
      <c r="C64" s="42"/>
      <c r="D64" s="43"/>
      <c r="E64" s="44"/>
      <c r="F64" s="45"/>
      <c r="G64" s="46"/>
      <c r="H64" s="110"/>
      <c r="I64" s="34"/>
      <c r="J64" s="34"/>
      <c r="K64" s="34"/>
    </row>
    <row r="65" spans="2:11" x14ac:dyDescent="0.35">
      <c r="B65" s="47"/>
      <c r="C65" s="42"/>
      <c r="D65" s="43"/>
      <c r="E65" s="47"/>
      <c r="F65" s="45"/>
      <c r="G65" s="46"/>
      <c r="H65" s="110"/>
      <c r="I65" s="34"/>
      <c r="J65" s="34"/>
      <c r="K65" s="34"/>
    </row>
    <row r="66" spans="2:11" x14ac:dyDescent="0.35">
      <c r="B66" s="47"/>
      <c r="C66" s="42"/>
      <c r="D66" s="43"/>
      <c r="E66" s="47"/>
      <c r="F66" s="45"/>
      <c r="G66" s="46"/>
      <c r="H66" s="110"/>
      <c r="I66" s="34"/>
      <c r="J66" s="34"/>
      <c r="K66" s="34"/>
    </row>
    <row r="67" spans="2:11" x14ac:dyDescent="0.35">
      <c r="B67" s="47"/>
      <c r="C67" s="42"/>
      <c r="D67" s="43"/>
      <c r="E67" s="47"/>
      <c r="F67" s="45"/>
      <c r="G67" s="46"/>
      <c r="H67" s="110"/>
      <c r="I67" s="34"/>
      <c r="J67" s="34"/>
      <c r="K67" s="34"/>
    </row>
    <row r="68" spans="2:11" x14ac:dyDescent="0.35">
      <c r="B68" s="47"/>
      <c r="C68" s="42"/>
      <c r="D68" s="43"/>
      <c r="E68" s="47"/>
      <c r="F68" s="45"/>
      <c r="G68" s="46"/>
      <c r="H68" s="110"/>
      <c r="I68" s="34"/>
      <c r="J68" s="34"/>
      <c r="K68" s="34"/>
    </row>
    <row r="69" spans="2:11" x14ac:dyDescent="0.35">
      <c r="B69" s="47"/>
      <c r="C69" s="42"/>
      <c r="D69" s="43"/>
      <c r="E69" s="47"/>
      <c r="F69" s="45"/>
      <c r="G69" s="46"/>
      <c r="H69" s="110"/>
      <c r="I69" s="34"/>
      <c r="J69" s="34"/>
      <c r="K69" s="34"/>
    </row>
    <row r="70" spans="2:11" x14ac:dyDescent="0.35">
      <c r="B70" s="47"/>
      <c r="C70" s="42"/>
      <c r="D70" s="43"/>
      <c r="E70" s="47"/>
      <c r="F70" s="45"/>
      <c r="G70" s="46"/>
      <c r="H70" s="110"/>
      <c r="I70" s="34"/>
      <c r="J70" s="34"/>
      <c r="K70" s="34"/>
    </row>
    <row r="71" spans="2:11" x14ac:dyDescent="0.35">
      <c r="B71" s="47"/>
      <c r="C71" s="42"/>
      <c r="D71" s="43"/>
      <c r="E71" s="47"/>
      <c r="F71" s="45"/>
      <c r="G71" s="46"/>
      <c r="H71" s="110"/>
      <c r="I71" s="34"/>
      <c r="J71" s="34"/>
      <c r="K71" s="34"/>
    </row>
    <row r="72" spans="2:11" x14ac:dyDescent="0.35">
      <c r="B72" s="47"/>
      <c r="C72" s="42"/>
      <c r="D72" s="43"/>
      <c r="E72" s="47"/>
      <c r="F72" s="45"/>
      <c r="G72" s="46"/>
      <c r="H72" s="110"/>
      <c r="I72" s="34"/>
      <c r="J72" s="34"/>
      <c r="K72" s="34"/>
    </row>
    <row r="73" spans="2:11" x14ac:dyDescent="0.35">
      <c r="B73" s="47"/>
      <c r="C73" s="42"/>
      <c r="D73" s="43"/>
      <c r="E73" s="47"/>
      <c r="F73" s="45"/>
      <c r="G73" s="46"/>
      <c r="H73" s="110"/>
      <c r="I73" s="34"/>
      <c r="J73" s="34"/>
      <c r="K73" s="34"/>
    </row>
    <row r="74" spans="2:11" x14ac:dyDescent="0.35">
      <c r="B74" s="47"/>
      <c r="C74" s="42"/>
      <c r="D74" s="43"/>
      <c r="E74" s="47"/>
      <c r="F74" s="45"/>
      <c r="G74" s="46"/>
      <c r="H74" s="110"/>
      <c r="I74" s="34"/>
      <c r="J74" s="34"/>
      <c r="K74" s="34"/>
    </row>
    <row r="75" spans="2:11" x14ac:dyDescent="0.35">
      <c r="B75" s="47"/>
      <c r="C75" s="42"/>
      <c r="D75" s="43"/>
      <c r="E75" s="47"/>
      <c r="F75" s="45"/>
      <c r="G75" s="46"/>
      <c r="H75" s="110"/>
      <c r="I75" s="34"/>
      <c r="J75" s="34"/>
      <c r="K75" s="34"/>
    </row>
    <row r="76" spans="2:11" x14ac:dyDescent="0.35">
      <c r="B76" s="47"/>
      <c r="C76" s="42"/>
      <c r="D76" s="43"/>
      <c r="E76" s="47"/>
      <c r="F76" s="45"/>
      <c r="G76" s="46"/>
      <c r="H76" s="110"/>
      <c r="I76" s="34"/>
      <c r="J76" s="34"/>
      <c r="K76" s="34"/>
    </row>
    <row r="77" spans="2:11" x14ac:dyDescent="0.35">
      <c r="B77" s="47"/>
      <c r="C77" s="42"/>
      <c r="D77" s="43"/>
      <c r="E77" s="47"/>
      <c r="F77" s="45"/>
      <c r="G77" s="46"/>
      <c r="H77" s="110"/>
      <c r="I77" s="34"/>
      <c r="J77" s="34"/>
      <c r="K77" s="34"/>
    </row>
    <row r="78" spans="2:11" x14ac:dyDescent="0.35">
      <c r="B78" s="47"/>
      <c r="C78" s="42"/>
      <c r="D78" s="43"/>
      <c r="E78" s="47"/>
      <c r="F78" s="45"/>
      <c r="G78" s="46"/>
      <c r="H78" s="110"/>
      <c r="I78" s="34"/>
      <c r="J78" s="34"/>
      <c r="K78" s="34"/>
    </row>
    <row r="79" spans="2:11" x14ac:dyDescent="0.35">
      <c r="B79" s="47"/>
      <c r="C79" s="42"/>
      <c r="D79" s="43"/>
      <c r="E79" s="47"/>
      <c r="F79" s="45"/>
      <c r="G79" s="46"/>
      <c r="H79" s="110"/>
      <c r="I79" s="34"/>
      <c r="J79" s="34"/>
      <c r="K79" s="34"/>
    </row>
    <row r="80" spans="2:11" x14ac:dyDescent="0.35">
      <c r="B80" s="47"/>
      <c r="C80" s="42"/>
      <c r="D80" s="43"/>
      <c r="E80" s="47"/>
      <c r="F80" s="45"/>
      <c r="G80" s="46"/>
      <c r="H80" s="110"/>
      <c r="I80" s="34"/>
      <c r="J80" s="34"/>
      <c r="K80" s="34"/>
    </row>
    <row r="81" spans="2:11" x14ac:dyDescent="0.35">
      <c r="B81" s="50"/>
      <c r="C81" s="48"/>
      <c r="D81" s="49"/>
      <c r="E81" s="50"/>
      <c r="F81" s="51"/>
      <c r="G81" s="52"/>
      <c r="H81" s="110"/>
      <c r="I81" s="34"/>
      <c r="J81" s="34"/>
      <c r="K81" s="34"/>
    </row>
    <row r="82" spans="2:11" ht="31" customHeight="1" x14ac:dyDescent="0.35">
      <c r="B82" s="233" t="s">
        <v>155</v>
      </c>
      <c r="C82" s="233"/>
      <c r="D82" s="59"/>
      <c r="E82" s="59"/>
      <c r="F82" s="59"/>
      <c r="G82" s="60"/>
      <c r="H82" s="61"/>
      <c r="I82" s="34"/>
      <c r="J82" s="34"/>
      <c r="K82" s="34"/>
    </row>
    <row r="83" spans="2:11" ht="43.5" x14ac:dyDescent="0.35">
      <c r="B83" s="113" t="s">
        <v>161</v>
      </c>
      <c r="C83" s="62">
        <f>SUM(C29:C59)</f>
        <v>0</v>
      </c>
      <c r="D83" s="63">
        <f>SUM(D29:D59)</f>
        <v>0</v>
      </c>
      <c r="E83" s="63">
        <f>SUM(E29:E59)</f>
        <v>0</v>
      </c>
      <c r="F83" s="63">
        <f>SUM(F29:F59)</f>
        <v>0</v>
      </c>
      <c r="G83" s="64">
        <f>SUM(G29:G59)</f>
        <v>0</v>
      </c>
      <c r="H83" s="114"/>
      <c r="I83" s="34"/>
      <c r="J83" s="34"/>
      <c r="K83" s="34"/>
    </row>
    <row r="84" spans="2:11" ht="43.5" x14ac:dyDescent="0.35">
      <c r="B84" s="115" t="s">
        <v>162</v>
      </c>
      <c r="C84" s="65">
        <f>SUM(C64:C82)</f>
        <v>0</v>
      </c>
      <c r="D84" s="66">
        <f>SUM(D64:D82)</f>
        <v>0</v>
      </c>
      <c r="E84" s="67">
        <f>SUM(E64:E82)</f>
        <v>0</v>
      </c>
      <c r="F84" s="67">
        <f>SUM(F64:F82)</f>
        <v>0</v>
      </c>
      <c r="G84" s="68">
        <f>SUM(G64:G82)</f>
        <v>0</v>
      </c>
      <c r="H84" s="98"/>
      <c r="I84" s="34"/>
      <c r="J84" s="34"/>
      <c r="K84" s="34"/>
    </row>
    <row r="85" spans="2:11" x14ac:dyDescent="0.35">
      <c r="B85" s="116" t="s">
        <v>135</v>
      </c>
      <c r="C85" s="69">
        <v>46</v>
      </c>
      <c r="D85" s="70">
        <v>23</v>
      </c>
      <c r="E85" s="70">
        <v>10</v>
      </c>
      <c r="F85" s="70">
        <v>4</v>
      </c>
      <c r="G85" s="71">
        <v>1</v>
      </c>
      <c r="H85" s="98"/>
      <c r="I85" s="34"/>
      <c r="J85" s="34"/>
      <c r="K85" s="34"/>
    </row>
    <row r="86" spans="2:11" ht="43.5" x14ac:dyDescent="0.35">
      <c r="B86" s="115" t="s">
        <v>163</v>
      </c>
      <c r="C86" s="72">
        <f>C83*C85</f>
        <v>0</v>
      </c>
      <c r="D86" s="72">
        <f>D83*D85</f>
        <v>0</v>
      </c>
      <c r="E86" s="72">
        <f>E83*E85</f>
        <v>0</v>
      </c>
      <c r="F86" s="72">
        <f t="shared" ref="F86:G86" si="2">F83*F85</f>
        <v>0</v>
      </c>
      <c r="G86" s="72">
        <f t="shared" si="2"/>
        <v>0</v>
      </c>
      <c r="H86" s="98"/>
      <c r="I86" s="34"/>
      <c r="J86" s="34"/>
      <c r="K86" s="34"/>
    </row>
    <row r="87" spans="2:11" ht="29" x14ac:dyDescent="0.35">
      <c r="B87" s="117" t="s">
        <v>164</v>
      </c>
      <c r="C87" s="73">
        <f>C84*C85</f>
        <v>0</v>
      </c>
      <c r="D87" s="73">
        <f t="shared" ref="D87:F87" si="3">D84*D85</f>
        <v>0</v>
      </c>
      <c r="E87" s="73">
        <f t="shared" si="3"/>
        <v>0</v>
      </c>
      <c r="F87" s="73">
        <f t="shared" si="3"/>
        <v>0</v>
      </c>
      <c r="G87" s="73">
        <f>G84*G85</f>
        <v>0</v>
      </c>
      <c r="H87" s="98"/>
      <c r="I87" s="34"/>
      <c r="J87" s="34"/>
      <c r="K87" s="34"/>
    </row>
    <row r="88" spans="2:11" ht="31" customHeight="1" x14ac:dyDescent="0.35">
      <c r="B88" s="234" t="s">
        <v>157</v>
      </c>
      <c r="C88" s="235"/>
      <c r="D88" s="235"/>
      <c r="E88" s="235"/>
      <c r="F88" s="235"/>
      <c r="G88" s="235"/>
      <c r="H88" s="236"/>
      <c r="I88" s="29"/>
      <c r="J88" s="29"/>
      <c r="K88" s="29"/>
    </row>
    <row r="89" spans="2:11" x14ac:dyDescent="0.35">
      <c r="B89" s="211" t="s">
        <v>136</v>
      </c>
      <c r="C89" s="212"/>
      <c r="D89" s="212"/>
      <c r="E89" s="212"/>
      <c r="F89" s="212"/>
      <c r="G89" s="212"/>
      <c r="H89" s="118">
        <f>SUM(C86:G86)</f>
        <v>0</v>
      </c>
      <c r="I89" s="41"/>
      <c r="J89" s="53"/>
      <c r="K89" s="53"/>
    </row>
    <row r="90" spans="2:11" x14ac:dyDescent="0.35">
      <c r="B90" s="213" t="s">
        <v>137</v>
      </c>
      <c r="C90" s="214"/>
      <c r="D90" s="214"/>
      <c r="E90" s="214"/>
      <c r="F90" s="214"/>
      <c r="G90" s="214"/>
      <c r="H90" s="118">
        <f>SUM(C87:G87)</f>
        <v>0</v>
      </c>
      <c r="I90" s="41"/>
      <c r="J90" s="53"/>
      <c r="K90" s="53"/>
    </row>
    <row r="91" spans="2:11" x14ac:dyDescent="0.35">
      <c r="B91" s="215" t="s">
        <v>138</v>
      </c>
      <c r="C91" s="216"/>
      <c r="D91" s="216"/>
      <c r="E91" s="216"/>
      <c r="F91" s="216"/>
      <c r="G91" s="216"/>
      <c r="H91" s="118">
        <f>SUM(H89:H90)</f>
        <v>0</v>
      </c>
      <c r="I91" s="41"/>
      <c r="J91" s="53"/>
      <c r="K91" s="53"/>
    </row>
    <row r="92" spans="2:11" ht="20.5" customHeight="1" x14ac:dyDescent="0.35">
      <c r="B92" s="34"/>
      <c r="C92" s="34"/>
      <c r="D92" s="34"/>
      <c r="E92" s="34"/>
      <c r="F92" s="34"/>
      <c r="G92" s="34"/>
      <c r="H92" s="34"/>
      <c r="I92" s="34"/>
      <c r="J92" s="34"/>
      <c r="K92" s="34"/>
    </row>
    <row r="93" spans="2:11" ht="18.5" x14ac:dyDescent="0.35">
      <c r="B93" s="217" t="s">
        <v>196</v>
      </c>
      <c r="C93" s="218"/>
      <c r="D93" s="218"/>
      <c r="E93" s="218"/>
      <c r="F93" s="219"/>
      <c r="G93" s="74"/>
      <c r="H93" s="74"/>
      <c r="I93" s="74"/>
      <c r="J93" s="34"/>
      <c r="K93" s="34"/>
    </row>
    <row r="94" spans="2:11" ht="32" customHeight="1" x14ac:dyDescent="0.35">
      <c r="B94" s="220" t="s">
        <v>231</v>
      </c>
      <c r="C94" s="221"/>
      <c r="D94" s="221"/>
      <c r="E94" s="75">
        <v>1840</v>
      </c>
      <c r="F94" s="119" t="s">
        <v>139</v>
      </c>
      <c r="G94" s="34"/>
      <c r="H94" s="34"/>
      <c r="I94" s="34"/>
      <c r="J94" s="34"/>
      <c r="K94" s="34"/>
    </row>
    <row r="95" spans="2:11" x14ac:dyDescent="0.35">
      <c r="B95" s="222" t="s">
        <v>140</v>
      </c>
      <c r="C95" s="223"/>
      <c r="D95" s="224"/>
      <c r="E95" s="76">
        <f>H89*100/E94</f>
        <v>0</v>
      </c>
      <c r="F95" s="120" t="s">
        <v>122</v>
      </c>
      <c r="G95" s="34"/>
      <c r="H95" s="34"/>
      <c r="I95" s="34"/>
      <c r="J95" s="34"/>
      <c r="K95" s="34"/>
    </row>
    <row r="96" spans="2:11" x14ac:dyDescent="0.35">
      <c r="B96" s="205" t="s">
        <v>141</v>
      </c>
      <c r="C96" s="206"/>
      <c r="D96" s="207"/>
      <c r="E96" s="77">
        <f>H90*100/E94</f>
        <v>0</v>
      </c>
      <c r="F96" s="120" t="s">
        <v>122</v>
      </c>
      <c r="G96" s="34"/>
      <c r="H96" s="34"/>
      <c r="I96" s="34"/>
      <c r="J96" s="34"/>
      <c r="K96" s="34"/>
    </row>
    <row r="97" spans="2:11" x14ac:dyDescent="0.35">
      <c r="B97" s="208" t="s">
        <v>142</v>
      </c>
      <c r="C97" s="209"/>
      <c r="D97" s="210"/>
      <c r="E97" s="77">
        <f>H91*100/E94</f>
        <v>0</v>
      </c>
      <c r="F97" s="121" t="s">
        <v>122</v>
      </c>
      <c r="G97" s="34"/>
      <c r="H97" s="34"/>
      <c r="I97" s="34"/>
      <c r="J97" s="34"/>
      <c r="K97" s="34"/>
    </row>
    <row r="98" spans="2:11" ht="25" customHeight="1" x14ac:dyDescent="0.35">
      <c r="B98" s="34"/>
      <c r="C98" s="34"/>
      <c r="D98" s="34"/>
      <c r="E98" s="34"/>
      <c r="F98" s="34"/>
      <c r="G98" s="34"/>
      <c r="H98" s="34"/>
      <c r="I98" s="34"/>
      <c r="J98" s="34"/>
      <c r="K98" s="34"/>
    </row>
    <row r="99" spans="2:11" ht="18.5" x14ac:dyDescent="0.35">
      <c r="B99" s="122" t="s">
        <v>143</v>
      </c>
      <c r="C99" s="123"/>
      <c r="D99" s="124"/>
      <c r="E99" s="78"/>
      <c r="F99" s="34"/>
      <c r="G99" s="34"/>
      <c r="H99" s="34"/>
      <c r="I99" s="34"/>
      <c r="J99" s="34"/>
      <c r="K99" s="34"/>
    </row>
    <row r="100" spans="2:11" ht="18.5" x14ac:dyDescent="0.35">
      <c r="B100" s="125"/>
      <c r="C100" s="79" t="s">
        <v>154</v>
      </c>
      <c r="D100" s="126"/>
      <c r="E100" s="34"/>
      <c r="H100" s="34"/>
      <c r="I100" s="34"/>
      <c r="J100" s="34"/>
      <c r="K100" s="34"/>
    </row>
    <row r="101" spans="2:11" ht="18" customHeight="1" x14ac:dyDescent="0.35">
      <c r="B101" s="127" t="s">
        <v>197</v>
      </c>
      <c r="C101" s="129">
        <v>0</v>
      </c>
      <c r="D101" s="132" t="s">
        <v>144</v>
      </c>
      <c r="E101" s="231"/>
      <c r="F101" s="232"/>
      <c r="G101" s="232"/>
      <c r="H101" s="232"/>
      <c r="I101" s="34"/>
      <c r="J101" s="34"/>
      <c r="K101" s="34"/>
    </row>
    <row r="102" spans="2:11" ht="18" customHeight="1" x14ac:dyDescent="0.35">
      <c r="B102" s="126" t="s">
        <v>145</v>
      </c>
      <c r="C102" s="130" t="str">
        <f>IFERROR(C101/H91,"n.a.")</f>
        <v>n.a.</v>
      </c>
      <c r="D102" s="133" t="s">
        <v>144</v>
      </c>
      <c r="E102" s="34"/>
      <c r="F102" s="34"/>
      <c r="H102" s="34"/>
      <c r="I102" s="34"/>
      <c r="J102" s="34"/>
      <c r="K102" s="34"/>
    </row>
    <row r="103" spans="2:11" ht="18.5" customHeight="1" x14ac:dyDescent="0.35">
      <c r="B103" s="128" t="s">
        <v>146</v>
      </c>
      <c r="C103" s="131" t="str">
        <f>IFERROR(C101/C7,"n.a.")</f>
        <v>n.a.</v>
      </c>
      <c r="D103" s="134" t="s">
        <v>144</v>
      </c>
      <c r="E103" s="34"/>
      <c r="F103" s="34"/>
      <c r="H103" s="34"/>
      <c r="I103" s="34"/>
      <c r="J103" s="34"/>
      <c r="K103" s="34"/>
    </row>
    <row r="104" spans="2:11" x14ac:dyDescent="0.35">
      <c r="B104" s="34"/>
      <c r="C104" s="34"/>
      <c r="D104" s="34"/>
      <c r="E104" s="34"/>
      <c r="F104" s="34"/>
      <c r="G104" s="34"/>
      <c r="H104" s="34"/>
      <c r="I104" s="34"/>
      <c r="J104" s="34"/>
      <c r="K104" s="34"/>
    </row>
  </sheetData>
  <sheetProtection algorithmName="SHA-512" hashValue="f0/0u2AVF/VkZXFL50CDy+crwJoGtu0wGIZquH/GkQ+brYS/NfQQqGNM+4WcBNm81DtFHp6/Wa4OipT8GtTYHw==" saltValue="s59hYoWNP3PAEA14Sq+/vQ==" spinCount="100000" sheet="1" selectLockedCells="1"/>
  <mergeCells count="27">
    <mergeCell ref="E101:H101"/>
    <mergeCell ref="B82:C82"/>
    <mergeCell ref="B88:H88"/>
    <mergeCell ref="B3:J3"/>
    <mergeCell ref="B5:H5"/>
    <mergeCell ref="B6:C6"/>
    <mergeCell ref="F8:H8"/>
    <mergeCell ref="B17:C17"/>
    <mergeCell ref="B26:H26"/>
    <mergeCell ref="B27:B28"/>
    <mergeCell ref="C27:G27"/>
    <mergeCell ref="B61:H61"/>
    <mergeCell ref="B62:B63"/>
    <mergeCell ref="G1:H1"/>
    <mergeCell ref="C62:G62"/>
    <mergeCell ref="B96:D96"/>
    <mergeCell ref="B97:D97"/>
    <mergeCell ref="B89:G89"/>
    <mergeCell ref="B90:G90"/>
    <mergeCell ref="B91:G91"/>
    <mergeCell ref="B93:F93"/>
    <mergeCell ref="B94:D94"/>
    <mergeCell ref="B95:D95"/>
    <mergeCell ref="B1:C1"/>
    <mergeCell ref="D1:F1"/>
    <mergeCell ref="B4:C4"/>
    <mergeCell ref="C2:G2"/>
  </mergeCells>
  <dataValidations count="1">
    <dataValidation type="decimal" allowBlank="1" showInputMessage="1" showErrorMessage="1" sqref="C8:C15 C19:C21" xr:uid="{6302408B-6510-4D84-80C1-6B4F7A69F0FC}">
      <formula1>0</formula1>
      <formula2>1000</formula2>
    </dataValidation>
  </dataValidations>
  <pageMargins left="0.7" right="0.7" top="1.4025054466230937" bottom="0.78740157499999996" header="0.3" footer="0.3"/>
  <pageSetup paperSize="9" scale="86" orientation="portrait" r:id="rId1"/>
  <headerFooter>
    <oddFooter>&amp;R&amp;P</oddFooter>
  </headerFooter>
  <rowBreaks count="2" manualBreakCount="2">
    <brk id="52" min="1" max="7" man="1"/>
    <brk id="92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K178"/>
  <sheetViews>
    <sheetView showGridLines="0" showRowColHeaders="0" tabSelected="1" topLeftCell="B48" zoomScale="96" zoomScaleNormal="100" zoomScaleSheetLayoutView="122" zoomScalePageLayoutView="108" workbookViewId="0">
      <selection activeCell="C2" sqref="C2"/>
    </sheetView>
  </sheetViews>
  <sheetFormatPr baseColWidth="10" defaultColWidth="0" defaultRowHeight="13" zeroHeight="1" x14ac:dyDescent="0.3"/>
  <cols>
    <col min="1" max="1" width="8.796875" style="7" hidden="1" customWidth="1"/>
    <col min="2" max="2" width="2.796875" style="7" customWidth="1"/>
    <col min="3" max="3" width="45.59765625" style="7" customWidth="1"/>
    <col min="4" max="4" width="31.19921875" style="7" customWidth="1"/>
    <col min="5" max="5" width="4.69921875" style="7" customWidth="1"/>
    <col min="6" max="6" width="4.69921875" style="17" customWidth="1"/>
    <col min="7" max="8" width="4.69921875" style="7" customWidth="1"/>
    <col min="9" max="9" width="3.296875" style="7" customWidth="1"/>
    <col min="10" max="11" width="0" style="7" hidden="1" customWidth="1"/>
    <col min="12" max="16384" width="8.796875" style="7" hidden="1"/>
  </cols>
  <sheetData>
    <row r="1" spans="3:11" ht="47.5" customHeight="1" x14ac:dyDescent="0.3">
      <c r="C1" s="187" t="s">
        <v>247</v>
      </c>
      <c r="D1" s="163" t="s">
        <v>208</v>
      </c>
      <c r="E1" s="259" t="e" vm="1">
        <v>#VALUE!</v>
      </c>
      <c r="F1" s="259"/>
      <c r="G1" s="259"/>
      <c r="H1" s="260"/>
    </row>
    <row r="2" spans="3:11" ht="25" customHeight="1" x14ac:dyDescent="0.3">
      <c r="C2" s="186" t="s">
        <v>228</v>
      </c>
      <c r="D2" s="229" t="s">
        <v>229</v>
      </c>
      <c r="E2" s="230"/>
      <c r="F2" s="230"/>
      <c r="G2" s="230"/>
      <c r="H2" s="281"/>
    </row>
    <row r="3" spans="3:11" ht="35" customHeight="1" x14ac:dyDescent="0.3">
      <c r="C3" s="261" t="s">
        <v>239</v>
      </c>
      <c r="D3" s="261"/>
      <c r="E3" s="261"/>
      <c r="F3" s="261"/>
      <c r="G3" s="261"/>
      <c r="H3" s="261"/>
      <c r="I3" s="6"/>
    </row>
    <row r="4" spans="3:11" ht="52.5" customHeight="1" x14ac:dyDescent="0.3">
      <c r="C4" s="279" t="s">
        <v>1</v>
      </c>
      <c r="D4" s="280"/>
      <c r="E4" s="8" t="s">
        <v>15</v>
      </c>
      <c r="F4" s="8" t="s">
        <v>16</v>
      </c>
      <c r="G4" s="8" t="s">
        <v>17</v>
      </c>
      <c r="H4" s="8" t="s">
        <v>18</v>
      </c>
    </row>
    <row r="5" spans="3:11" s="9" customFormat="1" ht="30" customHeight="1" x14ac:dyDescent="0.3">
      <c r="C5" s="262" t="s">
        <v>165</v>
      </c>
      <c r="D5" s="263"/>
      <c r="E5" s="263"/>
      <c r="F5" s="263"/>
      <c r="G5" s="263"/>
      <c r="H5" s="264"/>
    </row>
    <row r="6" spans="3:11" ht="15" customHeight="1" x14ac:dyDescent="0.3">
      <c r="C6" s="265" t="s">
        <v>213</v>
      </c>
      <c r="D6" s="266"/>
      <c r="E6" s="18"/>
      <c r="F6" s="10">
        <v>5</v>
      </c>
      <c r="G6" s="267">
        <v>3</v>
      </c>
      <c r="H6" s="270">
        <f>Punkte!L2</f>
        <v>0</v>
      </c>
    </row>
    <row r="7" spans="3:11" ht="15" customHeight="1" x14ac:dyDescent="0.3">
      <c r="C7" s="273" t="s">
        <v>214</v>
      </c>
      <c r="D7" s="274"/>
      <c r="E7" s="19"/>
      <c r="F7" s="11">
        <v>4</v>
      </c>
      <c r="G7" s="268"/>
      <c r="H7" s="271"/>
    </row>
    <row r="8" spans="3:11" ht="15" customHeight="1" x14ac:dyDescent="0.3">
      <c r="C8" s="273" t="s">
        <v>215</v>
      </c>
      <c r="D8" s="274"/>
      <c r="E8" s="19"/>
      <c r="F8" s="11">
        <v>3</v>
      </c>
      <c r="G8" s="268"/>
      <c r="H8" s="271"/>
    </row>
    <row r="9" spans="3:11" ht="15" customHeight="1" x14ac:dyDescent="0.3">
      <c r="C9" s="273" t="s">
        <v>216</v>
      </c>
      <c r="D9" s="274"/>
      <c r="E9" s="19"/>
      <c r="F9" s="11">
        <v>2</v>
      </c>
      <c r="G9" s="268"/>
      <c r="H9" s="271"/>
    </row>
    <row r="10" spans="3:11" ht="15" customHeight="1" x14ac:dyDescent="0.3">
      <c r="C10" s="273" t="s">
        <v>217</v>
      </c>
      <c r="D10" s="274"/>
      <c r="E10" s="11"/>
      <c r="F10" s="17">
        <v>0</v>
      </c>
      <c r="G10" s="268"/>
      <c r="H10" s="271"/>
      <c r="K10" s="12"/>
    </row>
    <row r="11" spans="3:11" s="9" customFormat="1" ht="30" customHeight="1" x14ac:dyDescent="0.3">
      <c r="C11" s="262" t="s">
        <v>245</v>
      </c>
      <c r="D11" s="263"/>
      <c r="E11" s="263"/>
      <c r="F11" s="263"/>
      <c r="G11" s="263"/>
      <c r="H11" s="264"/>
    </row>
    <row r="12" spans="3:11" ht="15" customHeight="1" x14ac:dyDescent="0.3">
      <c r="C12" s="265" t="s">
        <v>28</v>
      </c>
      <c r="D12" s="266"/>
      <c r="E12" s="18"/>
      <c r="F12" s="10">
        <v>6</v>
      </c>
      <c r="G12" s="267">
        <v>2</v>
      </c>
      <c r="H12" s="270">
        <f>Punkte!L3</f>
        <v>0</v>
      </c>
    </row>
    <row r="13" spans="3:11" ht="15" customHeight="1" x14ac:dyDescent="0.3">
      <c r="C13" s="273" t="s">
        <v>115</v>
      </c>
      <c r="D13" s="274"/>
      <c r="E13" s="19"/>
      <c r="F13" s="11">
        <v>5</v>
      </c>
      <c r="G13" s="268"/>
      <c r="H13" s="271"/>
    </row>
    <row r="14" spans="3:11" ht="15" customHeight="1" x14ac:dyDescent="0.3">
      <c r="C14" s="273" t="s">
        <v>29</v>
      </c>
      <c r="D14" s="274"/>
      <c r="E14" s="19"/>
      <c r="F14" s="11">
        <v>4</v>
      </c>
      <c r="G14" s="268"/>
      <c r="H14" s="271"/>
    </row>
    <row r="15" spans="3:11" ht="15" customHeight="1" x14ac:dyDescent="0.3">
      <c r="C15" s="275" t="s">
        <v>116</v>
      </c>
      <c r="D15" s="276"/>
      <c r="E15" s="153"/>
      <c r="F15" s="154">
        <v>3</v>
      </c>
      <c r="G15" s="268"/>
      <c r="H15" s="271"/>
    </row>
    <row r="16" spans="3:11" ht="15" customHeight="1" x14ac:dyDescent="0.3">
      <c r="C16" s="275" t="s">
        <v>30</v>
      </c>
      <c r="D16" s="276"/>
      <c r="E16" s="153"/>
      <c r="F16" s="154">
        <v>2</v>
      </c>
      <c r="G16" s="268"/>
      <c r="H16" s="271"/>
    </row>
    <row r="17" spans="3:8" ht="15" customHeight="1" x14ac:dyDescent="0.3">
      <c r="C17" s="275" t="s">
        <v>117</v>
      </c>
      <c r="D17" s="276"/>
      <c r="E17" s="153"/>
      <c r="F17" s="154">
        <v>1</v>
      </c>
      <c r="G17" s="268"/>
      <c r="H17" s="271"/>
    </row>
    <row r="18" spans="3:8" ht="15" customHeight="1" x14ac:dyDescent="0.3">
      <c r="C18" s="277" t="s">
        <v>209</v>
      </c>
      <c r="D18" s="278"/>
      <c r="E18" s="155"/>
      <c r="F18" s="156">
        <v>0</v>
      </c>
      <c r="G18" s="269"/>
      <c r="H18" s="272"/>
    </row>
    <row r="19" spans="3:8" s="9" customFormat="1" ht="30" customHeight="1" x14ac:dyDescent="0.3">
      <c r="C19" s="262" t="s">
        <v>241</v>
      </c>
      <c r="D19" s="263"/>
      <c r="E19" s="263"/>
      <c r="F19" s="263"/>
      <c r="G19" s="263"/>
      <c r="H19" s="264"/>
    </row>
    <row r="20" spans="3:8" ht="15" customHeight="1" x14ac:dyDescent="0.3">
      <c r="C20" s="265" t="s">
        <v>28</v>
      </c>
      <c r="D20" s="266"/>
      <c r="E20" s="18"/>
      <c r="F20" s="10">
        <v>6</v>
      </c>
      <c r="G20" s="267">
        <v>2</v>
      </c>
      <c r="H20" s="270">
        <f>Punkte!L4</f>
        <v>0</v>
      </c>
    </row>
    <row r="21" spans="3:8" ht="15" customHeight="1" x14ac:dyDescent="0.3">
      <c r="C21" s="273" t="s">
        <v>115</v>
      </c>
      <c r="D21" s="274"/>
      <c r="E21" s="19"/>
      <c r="F21" s="11">
        <v>5</v>
      </c>
      <c r="G21" s="268"/>
      <c r="H21" s="271"/>
    </row>
    <row r="22" spans="3:8" ht="15" customHeight="1" x14ac:dyDescent="0.3">
      <c r="C22" s="273" t="s">
        <v>29</v>
      </c>
      <c r="D22" s="274"/>
      <c r="E22" s="19"/>
      <c r="F22" s="11">
        <v>4</v>
      </c>
      <c r="G22" s="268"/>
      <c r="H22" s="271"/>
    </row>
    <row r="23" spans="3:8" ht="15" customHeight="1" x14ac:dyDescent="0.3">
      <c r="C23" s="275" t="s">
        <v>116</v>
      </c>
      <c r="D23" s="276"/>
      <c r="E23" s="153"/>
      <c r="F23" s="154">
        <v>3</v>
      </c>
      <c r="G23" s="268"/>
      <c r="H23" s="271"/>
    </row>
    <row r="24" spans="3:8" ht="15" customHeight="1" x14ac:dyDescent="0.3">
      <c r="C24" s="275" t="s">
        <v>30</v>
      </c>
      <c r="D24" s="276"/>
      <c r="E24" s="153"/>
      <c r="F24" s="154">
        <v>2</v>
      </c>
      <c r="G24" s="268"/>
      <c r="H24" s="271"/>
    </row>
    <row r="25" spans="3:8" ht="15" customHeight="1" x14ac:dyDescent="0.3">
      <c r="C25" s="275" t="s">
        <v>117</v>
      </c>
      <c r="D25" s="276"/>
      <c r="E25" s="153"/>
      <c r="F25" s="154">
        <v>1</v>
      </c>
      <c r="G25" s="268"/>
      <c r="H25" s="271"/>
    </row>
    <row r="26" spans="3:8" ht="15" customHeight="1" x14ac:dyDescent="0.3">
      <c r="C26" s="277" t="s">
        <v>195</v>
      </c>
      <c r="D26" s="278"/>
      <c r="E26" s="155"/>
      <c r="F26" s="156">
        <v>0</v>
      </c>
      <c r="G26" s="269"/>
      <c r="H26" s="272"/>
    </row>
    <row r="27" spans="3:8" s="9" customFormat="1" ht="30" customHeight="1" x14ac:dyDescent="0.3">
      <c r="C27" s="262" t="s">
        <v>236</v>
      </c>
      <c r="D27" s="263"/>
      <c r="E27" s="263"/>
      <c r="F27" s="263"/>
      <c r="G27" s="263"/>
      <c r="H27" s="264"/>
    </row>
    <row r="28" spans="3:8" ht="15" customHeight="1" x14ac:dyDescent="0.3">
      <c r="C28" s="265" t="s">
        <v>237</v>
      </c>
      <c r="D28" s="266"/>
      <c r="E28" s="18"/>
      <c r="F28" s="10">
        <v>6</v>
      </c>
      <c r="G28" s="267">
        <v>3</v>
      </c>
      <c r="H28" s="282">
        <f>Punkte!L5</f>
        <v>0</v>
      </c>
    </row>
    <row r="29" spans="3:8" ht="15" customHeight="1" x14ac:dyDescent="0.3">
      <c r="C29" s="273" t="s">
        <v>238</v>
      </c>
      <c r="D29" s="274"/>
      <c r="E29" s="19"/>
      <c r="F29" s="11">
        <v>3</v>
      </c>
      <c r="G29" s="268"/>
      <c r="H29" s="283"/>
    </row>
    <row r="30" spans="3:8" ht="15" customHeight="1" x14ac:dyDescent="0.3">
      <c r="C30" s="285" t="s">
        <v>178</v>
      </c>
      <c r="D30" s="286"/>
      <c r="E30" s="20"/>
      <c r="F30" s="13">
        <v>0</v>
      </c>
      <c r="G30" s="269"/>
      <c r="H30" s="284"/>
    </row>
    <row r="31" spans="3:8" ht="16.5" customHeight="1" x14ac:dyDescent="0.3">
      <c r="C31" s="160"/>
      <c r="D31" s="287" t="s">
        <v>19</v>
      </c>
      <c r="E31" s="288"/>
      <c r="F31" s="288"/>
      <c r="G31" s="288"/>
      <c r="H31" s="161">
        <f>H6+H12+H20+H28</f>
        <v>0</v>
      </c>
    </row>
    <row r="32" spans="3:8" ht="52.5" customHeight="1" x14ac:dyDescent="0.3">
      <c r="C32" s="289" t="s">
        <v>2</v>
      </c>
      <c r="D32" s="290"/>
      <c r="E32" s="162" t="s">
        <v>15</v>
      </c>
      <c r="F32" s="162" t="s">
        <v>16</v>
      </c>
      <c r="G32" s="162" t="s">
        <v>17</v>
      </c>
      <c r="H32" s="162" t="s">
        <v>18</v>
      </c>
    </row>
    <row r="33" spans="3:8" s="9" customFormat="1" ht="31.5" customHeight="1" x14ac:dyDescent="0.3">
      <c r="C33" s="262" t="s">
        <v>232</v>
      </c>
      <c r="D33" s="263"/>
      <c r="E33" s="263"/>
      <c r="F33" s="263"/>
      <c r="G33" s="263"/>
      <c r="H33" s="264"/>
    </row>
    <row r="34" spans="3:8" ht="15" customHeight="1" x14ac:dyDescent="0.3">
      <c r="C34" s="265" t="s">
        <v>171</v>
      </c>
      <c r="D34" s="266"/>
      <c r="E34" s="18"/>
      <c r="F34" s="10">
        <v>3</v>
      </c>
      <c r="G34" s="267">
        <v>2</v>
      </c>
      <c r="H34" s="270">
        <f>Punkte!L7</f>
        <v>0</v>
      </c>
    </row>
    <row r="35" spans="3:8" ht="15" customHeight="1" x14ac:dyDescent="0.3">
      <c r="C35" s="273" t="s">
        <v>170</v>
      </c>
      <c r="D35" s="274"/>
      <c r="E35" s="19"/>
      <c r="F35" s="11">
        <v>2</v>
      </c>
      <c r="G35" s="268"/>
      <c r="H35" s="271"/>
    </row>
    <row r="36" spans="3:8" ht="15" customHeight="1" x14ac:dyDescent="0.3">
      <c r="C36" s="285" t="s">
        <v>194</v>
      </c>
      <c r="D36" s="286"/>
      <c r="E36" s="20"/>
      <c r="F36" s="13">
        <v>1</v>
      </c>
      <c r="G36" s="269"/>
      <c r="H36" s="272"/>
    </row>
    <row r="37" spans="3:8" s="9" customFormat="1" ht="30" customHeight="1" x14ac:dyDescent="0.3">
      <c r="C37" s="262" t="s">
        <v>172</v>
      </c>
      <c r="D37" s="263"/>
      <c r="E37" s="263"/>
      <c r="F37" s="263"/>
      <c r="G37" s="263"/>
      <c r="H37" s="264"/>
    </row>
    <row r="38" spans="3:8" ht="15" customHeight="1" x14ac:dyDescent="0.3">
      <c r="C38" s="265" t="s">
        <v>173</v>
      </c>
      <c r="D38" s="266"/>
      <c r="E38" s="18"/>
      <c r="F38" s="10">
        <v>2</v>
      </c>
      <c r="G38" s="267">
        <v>2</v>
      </c>
      <c r="H38" s="270">
        <f>Punkte!L8</f>
        <v>0</v>
      </c>
    </row>
    <row r="39" spans="3:8" ht="15" customHeight="1" x14ac:dyDescent="0.3">
      <c r="C39" s="285" t="s">
        <v>193</v>
      </c>
      <c r="D39" s="286"/>
      <c r="E39" s="20"/>
      <c r="F39" s="13">
        <v>0</v>
      </c>
      <c r="G39" s="269"/>
      <c r="H39" s="272"/>
    </row>
    <row r="40" spans="3:8" s="9" customFormat="1" ht="30" customHeight="1" x14ac:dyDescent="0.3">
      <c r="C40" s="294" t="s">
        <v>174</v>
      </c>
      <c r="D40" s="263"/>
      <c r="E40" s="263"/>
      <c r="F40" s="263"/>
      <c r="G40" s="263"/>
      <c r="H40" s="264"/>
    </row>
    <row r="41" spans="3:8" ht="15" customHeight="1" x14ac:dyDescent="0.3">
      <c r="C41" s="265" t="s">
        <v>21</v>
      </c>
      <c r="D41" s="266"/>
      <c r="E41" s="18"/>
      <c r="F41" s="10">
        <v>2</v>
      </c>
      <c r="G41" s="267">
        <v>1</v>
      </c>
      <c r="H41" s="270">
        <f>Punkte!L9</f>
        <v>0</v>
      </c>
    </row>
    <row r="42" spans="3:8" ht="15" customHeight="1" x14ac:dyDescent="0.3">
      <c r="C42" s="273" t="s">
        <v>22</v>
      </c>
      <c r="D42" s="274"/>
      <c r="E42" s="19"/>
      <c r="F42" s="11">
        <v>1</v>
      </c>
      <c r="G42" s="268"/>
      <c r="H42" s="271"/>
    </row>
    <row r="43" spans="3:8" ht="15" customHeight="1" x14ac:dyDescent="0.3">
      <c r="C43" s="285" t="s">
        <v>192</v>
      </c>
      <c r="D43" s="286"/>
      <c r="E43" s="20"/>
      <c r="F43" s="13">
        <v>0</v>
      </c>
      <c r="G43" s="269"/>
      <c r="H43" s="272"/>
    </row>
    <row r="44" spans="3:8" s="9" customFormat="1" ht="30" customHeight="1" x14ac:dyDescent="0.3">
      <c r="C44" s="291" t="s">
        <v>175</v>
      </c>
      <c r="D44" s="263"/>
      <c r="E44" s="263"/>
      <c r="F44" s="263"/>
      <c r="G44" s="263"/>
      <c r="H44" s="264"/>
    </row>
    <row r="45" spans="3:8" ht="15" customHeight="1" x14ac:dyDescent="0.3">
      <c r="C45" s="265" t="s">
        <v>176</v>
      </c>
      <c r="D45" s="266"/>
      <c r="E45" s="18"/>
      <c r="F45" s="10">
        <v>2</v>
      </c>
      <c r="G45" s="267">
        <v>2</v>
      </c>
      <c r="H45" s="270">
        <f>Punkte!L10</f>
        <v>0</v>
      </c>
    </row>
    <row r="46" spans="3:8" ht="15" customHeight="1" x14ac:dyDescent="0.3">
      <c r="C46" s="273" t="s">
        <v>177</v>
      </c>
      <c r="D46" s="274"/>
      <c r="E46" s="19"/>
      <c r="F46" s="11">
        <v>1</v>
      </c>
      <c r="G46" s="268"/>
      <c r="H46" s="271"/>
    </row>
    <row r="47" spans="3:8" ht="15" customHeight="1" x14ac:dyDescent="0.3">
      <c r="C47" s="292" t="s">
        <v>191</v>
      </c>
      <c r="D47" s="293"/>
      <c r="E47" s="20"/>
      <c r="F47" s="13">
        <v>0</v>
      </c>
      <c r="G47" s="269"/>
      <c r="H47" s="272"/>
    </row>
    <row r="48" spans="3:8" ht="16.5" customHeight="1" thickBot="1" x14ac:dyDescent="0.35">
      <c r="C48" s="159"/>
      <c r="D48" s="295" t="s">
        <v>20</v>
      </c>
      <c r="E48" s="296"/>
      <c r="F48" s="296"/>
      <c r="G48" s="297"/>
      <c r="H48" s="15">
        <f>H34+H38+H41+H45</f>
        <v>0</v>
      </c>
    </row>
    <row r="49" spans="3:8" ht="52.5" customHeight="1" thickTop="1" x14ac:dyDescent="0.3">
      <c r="C49" s="289" t="s">
        <v>3</v>
      </c>
      <c r="D49" s="290"/>
      <c r="E49" s="8" t="s">
        <v>15</v>
      </c>
      <c r="F49" s="8" t="s">
        <v>16</v>
      </c>
      <c r="G49" s="8" t="s">
        <v>17</v>
      </c>
      <c r="H49" s="8" t="s">
        <v>18</v>
      </c>
    </row>
    <row r="50" spans="3:8" s="9" customFormat="1" ht="30" customHeight="1" x14ac:dyDescent="0.3">
      <c r="C50" s="294" t="s">
        <v>243</v>
      </c>
      <c r="D50" s="263"/>
      <c r="E50" s="263"/>
      <c r="F50" s="263"/>
      <c r="G50" s="263"/>
      <c r="H50" s="264"/>
    </row>
    <row r="51" spans="3:8" ht="15" customHeight="1" x14ac:dyDescent="0.3">
      <c r="C51" s="265" t="s">
        <v>190</v>
      </c>
      <c r="D51" s="266"/>
      <c r="E51" s="18"/>
      <c r="F51" s="10">
        <v>5</v>
      </c>
      <c r="G51" s="298">
        <v>3</v>
      </c>
      <c r="H51" s="270">
        <f>Punkte!L12</f>
        <v>0</v>
      </c>
    </row>
    <row r="52" spans="3:8" ht="15" customHeight="1" x14ac:dyDescent="0.3">
      <c r="C52" s="273" t="s">
        <v>147</v>
      </c>
      <c r="D52" s="274"/>
      <c r="E52" s="19"/>
      <c r="F52" s="11">
        <v>4</v>
      </c>
      <c r="G52" s="299"/>
      <c r="H52" s="271"/>
    </row>
    <row r="53" spans="3:8" ht="15" customHeight="1" x14ac:dyDescent="0.3">
      <c r="C53" s="273" t="s">
        <v>148</v>
      </c>
      <c r="D53" s="274"/>
      <c r="E53" s="19"/>
      <c r="F53" s="11">
        <v>2</v>
      </c>
      <c r="G53" s="299"/>
      <c r="H53" s="271"/>
    </row>
    <row r="54" spans="3:8" ht="15" customHeight="1" x14ac:dyDescent="0.3">
      <c r="C54" s="273" t="s">
        <v>149</v>
      </c>
      <c r="D54" s="274"/>
      <c r="E54" s="19"/>
      <c r="F54" s="11">
        <v>0</v>
      </c>
      <c r="G54" s="299"/>
      <c r="H54" s="271"/>
    </row>
    <row r="55" spans="3:8" ht="15" customHeight="1" x14ac:dyDescent="0.3">
      <c r="C55" s="273" t="s">
        <v>150</v>
      </c>
      <c r="D55" s="274"/>
      <c r="E55" s="19"/>
      <c r="F55" s="11">
        <v>0</v>
      </c>
      <c r="G55" s="299"/>
      <c r="H55" s="271"/>
    </row>
    <row r="56" spans="3:8" s="9" customFormat="1" ht="30" customHeight="1" x14ac:dyDescent="0.3">
      <c r="C56" s="308" t="s">
        <v>244</v>
      </c>
      <c r="D56" s="309"/>
      <c r="E56" s="309"/>
      <c r="F56" s="309"/>
      <c r="G56" s="309"/>
      <c r="H56" s="310"/>
    </row>
    <row r="57" spans="3:8" ht="15" customHeight="1" x14ac:dyDescent="0.3">
      <c r="C57" s="265" t="s">
        <v>190</v>
      </c>
      <c r="D57" s="266"/>
      <c r="E57" s="19"/>
      <c r="F57" s="10">
        <v>5</v>
      </c>
      <c r="G57" s="298">
        <v>3</v>
      </c>
      <c r="H57" s="270">
        <f>Punkte!L13</f>
        <v>0</v>
      </c>
    </row>
    <row r="58" spans="3:8" ht="15" customHeight="1" x14ac:dyDescent="0.3">
      <c r="C58" s="273" t="s">
        <v>147</v>
      </c>
      <c r="D58" s="274"/>
      <c r="E58" s="19"/>
      <c r="F58" s="11">
        <v>4</v>
      </c>
      <c r="G58" s="299"/>
      <c r="H58" s="271"/>
    </row>
    <row r="59" spans="3:8" ht="15" customHeight="1" x14ac:dyDescent="0.3">
      <c r="C59" s="273" t="s">
        <v>148</v>
      </c>
      <c r="D59" s="274"/>
      <c r="E59" s="19"/>
      <c r="F59" s="11">
        <v>2</v>
      </c>
      <c r="G59" s="299"/>
      <c r="H59" s="271"/>
    </row>
    <row r="60" spans="3:8" ht="15" customHeight="1" x14ac:dyDescent="0.3">
      <c r="C60" s="273" t="s">
        <v>149</v>
      </c>
      <c r="D60" s="274"/>
      <c r="E60" s="19"/>
      <c r="F60" s="11">
        <v>0</v>
      </c>
      <c r="G60" s="299"/>
      <c r="H60" s="271"/>
    </row>
    <row r="61" spans="3:8" ht="15" customHeight="1" x14ac:dyDescent="0.3">
      <c r="C61" s="285" t="s">
        <v>150</v>
      </c>
      <c r="D61" s="286"/>
      <c r="E61" s="19"/>
      <c r="F61" s="13">
        <v>0</v>
      </c>
      <c r="G61" s="311"/>
      <c r="H61" s="272"/>
    </row>
    <row r="62" spans="3:8" s="9" customFormat="1" ht="30" customHeight="1" x14ac:dyDescent="0.3">
      <c r="C62" s="291" t="s">
        <v>36</v>
      </c>
      <c r="D62" s="263"/>
      <c r="E62" s="263"/>
      <c r="F62" s="263"/>
      <c r="G62" s="263"/>
      <c r="H62" s="264"/>
    </row>
    <row r="63" spans="3:8" ht="16" customHeight="1" x14ac:dyDescent="0.3">
      <c r="C63" s="300" t="s">
        <v>189</v>
      </c>
      <c r="D63" s="301"/>
      <c r="E63" s="153"/>
      <c r="F63" s="184">
        <v>6</v>
      </c>
      <c r="G63" s="302">
        <v>2</v>
      </c>
      <c r="H63" s="305">
        <f>Punkte!L14</f>
        <v>0</v>
      </c>
    </row>
    <row r="64" spans="3:8" ht="53" customHeight="1" x14ac:dyDescent="0.3">
      <c r="C64" s="275" t="s">
        <v>218</v>
      </c>
      <c r="D64" s="276"/>
      <c r="E64" s="153"/>
      <c r="F64" s="154">
        <v>6</v>
      </c>
      <c r="G64" s="303"/>
      <c r="H64" s="306"/>
    </row>
    <row r="65" spans="3:8" ht="30" customHeight="1" x14ac:dyDescent="0.3">
      <c r="C65" s="275" t="s">
        <v>37</v>
      </c>
      <c r="D65" s="276"/>
      <c r="E65" s="153"/>
      <c r="F65" s="154">
        <v>4</v>
      </c>
      <c r="G65" s="303"/>
      <c r="H65" s="306"/>
    </row>
    <row r="66" spans="3:8" ht="26" customHeight="1" x14ac:dyDescent="0.3">
      <c r="C66" s="275" t="s">
        <v>169</v>
      </c>
      <c r="D66" s="276"/>
      <c r="E66" s="153"/>
      <c r="F66" s="154">
        <v>3</v>
      </c>
      <c r="G66" s="303"/>
      <c r="H66" s="306"/>
    </row>
    <row r="67" spans="3:8" ht="15" customHeight="1" x14ac:dyDescent="0.3">
      <c r="C67" s="277" t="s">
        <v>38</v>
      </c>
      <c r="D67" s="278"/>
      <c r="E67" s="156"/>
      <c r="F67" s="185">
        <v>0</v>
      </c>
      <c r="G67" s="304"/>
      <c r="H67" s="307"/>
    </row>
    <row r="68" spans="3:8" ht="16.5" customHeight="1" thickBot="1" x14ac:dyDescent="0.35">
      <c r="C68" s="14"/>
      <c r="D68" s="312" t="s">
        <v>39</v>
      </c>
      <c r="E68" s="296"/>
      <c r="F68" s="296"/>
      <c r="G68" s="296"/>
      <c r="H68" s="15">
        <f>SUM(H51,H57,H63)</f>
        <v>0</v>
      </c>
    </row>
    <row r="69" spans="3:8" ht="52.5" customHeight="1" thickTop="1" x14ac:dyDescent="0.3">
      <c r="C69" s="279" t="s">
        <v>4</v>
      </c>
      <c r="D69" s="280"/>
      <c r="E69" s="8" t="s">
        <v>15</v>
      </c>
      <c r="F69" s="8" t="s">
        <v>16</v>
      </c>
      <c r="G69" s="8" t="s">
        <v>17</v>
      </c>
      <c r="H69" s="8" t="s">
        <v>18</v>
      </c>
    </row>
    <row r="70" spans="3:8" s="9" customFormat="1" ht="30" customHeight="1" x14ac:dyDescent="0.3">
      <c r="C70" s="262" t="s">
        <v>40</v>
      </c>
      <c r="D70" s="263"/>
      <c r="E70" s="263"/>
      <c r="F70" s="263"/>
      <c r="G70" s="263"/>
      <c r="H70" s="264"/>
    </row>
    <row r="71" spans="3:8" ht="15" customHeight="1" x14ac:dyDescent="0.3">
      <c r="C71" s="265" t="s">
        <v>41</v>
      </c>
      <c r="D71" s="266"/>
      <c r="E71" s="18"/>
      <c r="F71" s="10">
        <v>3</v>
      </c>
      <c r="G71" s="298">
        <v>2</v>
      </c>
      <c r="H71" s="313">
        <f>Punkte!L16</f>
        <v>0</v>
      </c>
    </row>
    <row r="72" spans="3:8" ht="15" customHeight="1" x14ac:dyDescent="0.3">
      <c r="C72" s="273" t="s">
        <v>42</v>
      </c>
      <c r="D72" s="274"/>
      <c r="E72" s="19"/>
      <c r="F72" s="11">
        <v>2</v>
      </c>
      <c r="G72" s="299"/>
      <c r="H72" s="314">
        <f t="shared" ref="H72:H74" si="0">(IF(E71="X",F71,0)+IF(E72="X",F72,0)+IF(E73="X",F73,0))*G71</f>
        <v>0</v>
      </c>
    </row>
    <row r="73" spans="3:8" ht="15" customHeight="1" x14ac:dyDescent="0.3">
      <c r="C73" s="273" t="s">
        <v>43</v>
      </c>
      <c r="D73" s="274"/>
      <c r="E73" s="19"/>
      <c r="F73" s="11">
        <v>1</v>
      </c>
      <c r="G73" s="299"/>
      <c r="H73" s="314">
        <f t="shared" si="0"/>
        <v>0</v>
      </c>
    </row>
    <row r="74" spans="3:8" ht="15" customHeight="1" x14ac:dyDescent="0.3">
      <c r="C74" s="285" t="s">
        <v>188</v>
      </c>
      <c r="D74" s="286"/>
      <c r="E74" s="20"/>
      <c r="F74" s="13">
        <v>0</v>
      </c>
      <c r="G74" s="311"/>
      <c r="H74" s="315">
        <f t="shared" si="0"/>
        <v>0</v>
      </c>
    </row>
    <row r="75" spans="3:8" s="9" customFormat="1" ht="30" customHeight="1" x14ac:dyDescent="0.3">
      <c r="C75" s="291" t="s">
        <v>44</v>
      </c>
      <c r="D75" s="263"/>
      <c r="E75" s="263"/>
      <c r="F75" s="263"/>
      <c r="G75" s="263"/>
      <c r="H75" s="264"/>
    </row>
    <row r="76" spans="3:8" ht="15" customHeight="1" x14ac:dyDescent="0.3">
      <c r="C76" s="265" t="s">
        <v>45</v>
      </c>
      <c r="D76" s="266"/>
      <c r="E76" s="18"/>
      <c r="F76" s="10">
        <v>3</v>
      </c>
      <c r="G76" s="298">
        <v>2</v>
      </c>
      <c r="H76" s="313">
        <f>Punkte!L17</f>
        <v>0</v>
      </c>
    </row>
    <row r="77" spans="3:8" ht="15" customHeight="1" x14ac:dyDescent="0.3">
      <c r="C77" s="273" t="s">
        <v>46</v>
      </c>
      <c r="D77" s="274"/>
      <c r="E77" s="19"/>
      <c r="F77" s="11">
        <v>2</v>
      </c>
      <c r="G77" s="299"/>
      <c r="H77" s="314">
        <f t="shared" ref="H77:H79" si="1">(IF(E76="X",F76,0)+IF(E77="X",F77,0)+IF(E78="X",F78,0))*G76</f>
        <v>0</v>
      </c>
    </row>
    <row r="78" spans="3:8" ht="15" customHeight="1" x14ac:dyDescent="0.3">
      <c r="C78" s="273" t="s">
        <v>47</v>
      </c>
      <c r="D78" s="274"/>
      <c r="E78" s="19"/>
      <c r="F78" s="11">
        <v>1</v>
      </c>
      <c r="G78" s="299"/>
      <c r="H78" s="314">
        <f t="shared" si="1"/>
        <v>0</v>
      </c>
    </row>
    <row r="79" spans="3:8" ht="15" customHeight="1" x14ac:dyDescent="0.3">
      <c r="C79" s="285" t="s">
        <v>48</v>
      </c>
      <c r="D79" s="286"/>
      <c r="E79" s="20"/>
      <c r="F79" s="13">
        <v>0</v>
      </c>
      <c r="G79" s="311"/>
      <c r="H79" s="315">
        <f t="shared" si="1"/>
        <v>0</v>
      </c>
    </row>
    <row r="80" spans="3:8" s="9" customFormat="1" ht="30" customHeight="1" x14ac:dyDescent="0.3">
      <c r="C80" s="262" t="s">
        <v>219</v>
      </c>
      <c r="D80" s="263"/>
      <c r="E80" s="263"/>
      <c r="F80" s="263"/>
      <c r="G80" s="263"/>
      <c r="H80" s="264"/>
    </row>
    <row r="81" spans="3:8" ht="15" customHeight="1" x14ac:dyDescent="0.3">
      <c r="C81" s="265" t="s">
        <v>49</v>
      </c>
      <c r="D81" s="266"/>
      <c r="E81" s="18"/>
      <c r="F81" s="10">
        <v>6</v>
      </c>
      <c r="G81" s="267">
        <v>3</v>
      </c>
      <c r="H81" s="270">
        <f>Punkte!L18</f>
        <v>0</v>
      </c>
    </row>
    <row r="82" spans="3:8" ht="15" customHeight="1" x14ac:dyDescent="0.3">
      <c r="C82" s="273" t="s">
        <v>210</v>
      </c>
      <c r="D82" s="274"/>
      <c r="E82" s="19"/>
      <c r="F82" s="11">
        <v>3</v>
      </c>
      <c r="G82" s="268"/>
      <c r="H82" s="271"/>
    </row>
    <row r="83" spans="3:8" ht="15" customHeight="1" x14ac:dyDescent="0.3">
      <c r="C83" s="285" t="s">
        <v>211</v>
      </c>
      <c r="D83" s="286"/>
      <c r="E83" s="19"/>
      <c r="F83" s="13">
        <v>0</v>
      </c>
      <c r="G83" s="269"/>
      <c r="H83" s="272"/>
    </row>
    <row r="84" spans="3:8" s="9" customFormat="1" ht="30" customHeight="1" x14ac:dyDescent="0.3">
      <c r="C84" s="262" t="s">
        <v>166</v>
      </c>
      <c r="D84" s="263"/>
      <c r="E84" s="263"/>
      <c r="F84" s="263"/>
      <c r="G84" s="263"/>
      <c r="H84" s="264"/>
    </row>
    <row r="85" spans="3:8" ht="15" customHeight="1" x14ac:dyDescent="0.3">
      <c r="C85" s="265" t="s">
        <v>8</v>
      </c>
      <c r="D85" s="266"/>
      <c r="E85" s="18"/>
      <c r="F85" s="10">
        <v>2</v>
      </c>
      <c r="G85" s="267">
        <v>2</v>
      </c>
      <c r="H85" s="270">
        <f>Punkte!L19</f>
        <v>0</v>
      </c>
    </row>
    <row r="86" spans="3:8" ht="15" customHeight="1" x14ac:dyDescent="0.3">
      <c r="C86" s="273" t="s">
        <v>9</v>
      </c>
      <c r="D86" s="274"/>
      <c r="E86" s="19"/>
      <c r="F86" s="11">
        <v>1</v>
      </c>
      <c r="G86" s="268"/>
      <c r="H86" s="271"/>
    </row>
    <row r="87" spans="3:8" ht="15" customHeight="1" x14ac:dyDescent="0.3">
      <c r="C87" s="285" t="s">
        <v>187</v>
      </c>
      <c r="D87" s="286"/>
      <c r="E87" s="19"/>
      <c r="F87" s="13">
        <v>0</v>
      </c>
      <c r="G87" s="269"/>
      <c r="H87" s="272"/>
    </row>
    <row r="88" spans="3:8" s="9" customFormat="1" ht="30" customHeight="1" x14ac:dyDescent="0.3">
      <c r="C88" s="262" t="s">
        <v>212</v>
      </c>
      <c r="D88" s="263"/>
      <c r="E88" s="263"/>
      <c r="F88" s="263"/>
      <c r="G88" s="263"/>
      <c r="H88" s="264"/>
    </row>
    <row r="89" spans="3:8" ht="15" customHeight="1" x14ac:dyDescent="0.3">
      <c r="C89" s="265" t="s">
        <v>50</v>
      </c>
      <c r="D89" s="266"/>
      <c r="E89" s="18"/>
      <c r="F89" s="10">
        <v>2</v>
      </c>
      <c r="G89" s="267">
        <v>2</v>
      </c>
      <c r="H89" s="270">
        <f>Punkte!L20</f>
        <v>0</v>
      </c>
    </row>
    <row r="90" spans="3:8" ht="15" customHeight="1" x14ac:dyDescent="0.3">
      <c r="C90" s="273" t="s">
        <v>51</v>
      </c>
      <c r="D90" s="274"/>
      <c r="E90" s="19"/>
      <c r="F90" s="11">
        <v>1</v>
      </c>
      <c r="G90" s="268"/>
      <c r="H90" s="271"/>
    </row>
    <row r="91" spans="3:8" ht="15" customHeight="1" x14ac:dyDescent="0.3">
      <c r="C91" s="285" t="s">
        <v>186</v>
      </c>
      <c r="D91" s="286"/>
      <c r="E91" s="19"/>
      <c r="F91" s="13">
        <v>0</v>
      </c>
      <c r="G91" s="269"/>
      <c r="H91" s="272"/>
    </row>
    <row r="92" spans="3:8" s="9" customFormat="1" ht="30" customHeight="1" x14ac:dyDescent="0.3">
      <c r="C92" s="262" t="s">
        <v>52</v>
      </c>
      <c r="D92" s="263"/>
      <c r="E92" s="263"/>
      <c r="F92" s="263"/>
      <c r="G92" s="263"/>
      <c r="H92" s="264"/>
    </row>
    <row r="93" spans="3:8" ht="15" customHeight="1" x14ac:dyDescent="0.3">
      <c r="C93" s="265" t="s">
        <v>53</v>
      </c>
      <c r="D93" s="266"/>
      <c r="E93" s="18"/>
      <c r="F93" s="10">
        <v>2</v>
      </c>
      <c r="G93" s="267">
        <v>2</v>
      </c>
      <c r="H93" s="270">
        <f>Punkte!L21</f>
        <v>0</v>
      </c>
    </row>
    <row r="94" spans="3:8" ht="15" customHeight="1" x14ac:dyDescent="0.3">
      <c r="C94" s="273" t="s">
        <v>54</v>
      </c>
      <c r="D94" s="274"/>
      <c r="E94" s="19"/>
      <c r="F94" s="11">
        <v>1</v>
      </c>
      <c r="G94" s="268"/>
      <c r="H94" s="271"/>
    </row>
    <row r="95" spans="3:8" ht="15" customHeight="1" x14ac:dyDescent="0.3">
      <c r="C95" s="285" t="s">
        <v>55</v>
      </c>
      <c r="D95" s="286"/>
      <c r="E95" s="19"/>
      <c r="F95" s="13">
        <v>0</v>
      </c>
      <c r="G95" s="269"/>
      <c r="H95" s="272"/>
    </row>
    <row r="96" spans="3:8" s="9" customFormat="1" ht="30" customHeight="1" x14ac:dyDescent="0.3">
      <c r="C96" s="262" t="s">
        <v>56</v>
      </c>
      <c r="D96" s="263"/>
      <c r="E96" s="263"/>
      <c r="F96" s="263"/>
      <c r="G96" s="263"/>
      <c r="H96" s="264"/>
    </row>
    <row r="97" spans="3:8" ht="15" customHeight="1" x14ac:dyDescent="0.3">
      <c r="C97" s="265" t="s">
        <v>179</v>
      </c>
      <c r="D97" s="266"/>
      <c r="E97" s="18"/>
      <c r="F97" s="10">
        <v>2</v>
      </c>
      <c r="G97" s="267">
        <v>2</v>
      </c>
      <c r="H97" s="270">
        <f>Punkte!L22</f>
        <v>0</v>
      </c>
    </row>
    <row r="98" spans="3:8" ht="15" customHeight="1" x14ac:dyDescent="0.3">
      <c r="C98" s="273" t="s">
        <v>57</v>
      </c>
      <c r="D98" s="274"/>
      <c r="E98" s="19"/>
      <c r="F98" s="11">
        <v>1</v>
      </c>
      <c r="G98" s="268"/>
      <c r="H98" s="271"/>
    </row>
    <row r="99" spans="3:8" ht="15" customHeight="1" x14ac:dyDescent="0.3">
      <c r="C99" s="285" t="s">
        <v>185</v>
      </c>
      <c r="D99" s="286"/>
      <c r="E99" s="19"/>
      <c r="F99" s="13">
        <v>0</v>
      </c>
      <c r="G99" s="269"/>
      <c r="H99" s="272"/>
    </row>
    <row r="100" spans="3:8" ht="16.5" customHeight="1" thickBot="1" x14ac:dyDescent="0.35">
      <c r="C100" s="14"/>
      <c r="D100" s="312" t="s">
        <v>58</v>
      </c>
      <c r="E100" s="296"/>
      <c r="F100" s="296"/>
      <c r="G100" s="296"/>
      <c r="H100" s="15">
        <f>H71+H76+H81+H85+H89+H93+H97</f>
        <v>0</v>
      </c>
    </row>
    <row r="101" spans="3:8" ht="52.5" customHeight="1" thickTop="1" x14ac:dyDescent="0.3">
      <c r="C101" s="279" t="s">
        <v>5</v>
      </c>
      <c r="D101" s="280"/>
      <c r="E101" s="8" t="s">
        <v>15</v>
      </c>
      <c r="F101" s="8" t="s">
        <v>16</v>
      </c>
      <c r="G101" s="8" t="s">
        <v>17</v>
      </c>
      <c r="H101" s="8" t="s">
        <v>18</v>
      </c>
    </row>
    <row r="102" spans="3:8" s="9" customFormat="1" ht="30" customHeight="1" x14ac:dyDescent="0.3">
      <c r="C102" s="262" t="s">
        <v>225</v>
      </c>
      <c r="D102" s="263"/>
      <c r="E102" s="263"/>
      <c r="F102" s="263"/>
      <c r="G102" s="263"/>
      <c r="H102" s="264"/>
    </row>
    <row r="103" spans="3:8" ht="15" customHeight="1" x14ac:dyDescent="0.3">
      <c r="C103" s="265" t="s">
        <v>226</v>
      </c>
      <c r="D103" s="266"/>
      <c r="E103" s="18"/>
      <c r="F103" s="10">
        <v>2</v>
      </c>
      <c r="G103" s="267">
        <v>3</v>
      </c>
      <c r="H103" s="270">
        <f>Punkte!L24</f>
        <v>0</v>
      </c>
    </row>
    <row r="104" spans="3:8" ht="15" customHeight="1" x14ac:dyDescent="0.3">
      <c r="C104" s="273" t="s">
        <v>227</v>
      </c>
      <c r="D104" s="274"/>
      <c r="E104" s="19"/>
      <c r="F104" s="11">
        <v>1</v>
      </c>
      <c r="G104" s="268"/>
      <c r="H104" s="271"/>
    </row>
    <row r="105" spans="3:8" ht="15" customHeight="1" x14ac:dyDescent="0.3">
      <c r="C105" s="285" t="s">
        <v>230</v>
      </c>
      <c r="D105" s="286"/>
      <c r="E105" s="19"/>
      <c r="F105" s="13">
        <v>0</v>
      </c>
      <c r="G105" s="269"/>
      <c r="H105" s="272"/>
    </row>
    <row r="106" spans="3:8" s="9" customFormat="1" ht="30" customHeight="1" x14ac:dyDescent="0.3">
      <c r="C106" s="262" t="s">
        <v>220</v>
      </c>
      <c r="D106" s="263"/>
      <c r="E106" s="263"/>
      <c r="F106" s="263"/>
      <c r="G106" s="263"/>
      <c r="H106" s="264"/>
    </row>
    <row r="107" spans="3:8" ht="15" customHeight="1" x14ac:dyDescent="0.3">
      <c r="C107" s="265" t="s">
        <v>59</v>
      </c>
      <c r="D107" s="266"/>
      <c r="E107" s="18"/>
      <c r="F107" s="10">
        <v>4</v>
      </c>
      <c r="G107" s="298">
        <v>3</v>
      </c>
      <c r="H107" s="313">
        <f>Punkte!L25</f>
        <v>0</v>
      </c>
    </row>
    <row r="108" spans="3:8" ht="15" customHeight="1" x14ac:dyDescent="0.3">
      <c r="C108" s="273" t="s">
        <v>60</v>
      </c>
      <c r="D108" s="274"/>
      <c r="E108" s="19"/>
      <c r="F108" s="11">
        <v>2</v>
      </c>
      <c r="G108" s="299"/>
      <c r="H108" s="314">
        <f t="shared" ref="H108:H110" si="2">(IF(E107="X",F107,0)+IF(E108="X",F108,0)+IF(E109="X",F109,0))*G107</f>
        <v>0</v>
      </c>
    </row>
    <row r="109" spans="3:8" ht="15" customHeight="1" x14ac:dyDescent="0.3">
      <c r="C109" s="273" t="s">
        <v>61</v>
      </c>
      <c r="D109" s="274"/>
      <c r="E109" s="19"/>
      <c r="F109" s="11">
        <v>1</v>
      </c>
      <c r="G109" s="299"/>
      <c r="H109" s="314">
        <f t="shared" si="2"/>
        <v>0</v>
      </c>
    </row>
    <row r="110" spans="3:8" ht="15" customHeight="1" x14ac:dyDescent="0.3">
      <c r="C110" s="285" t="s">
        <v>184</v>
      </c>
      <c r="D110" s="286"/>
      <c r="E110" s="20"/>
      <c r="F110" s="13">
        <v>0</v>
      </c>
      <c r="G110" s="311"/>
      <c r="H110" s="315">
        <f t="shared" si="2"/>
        <v>0</v>
      </c>
    </row>
    <row r="111" spans="3:8" s="9" customFormat="1" ht="30" customHeight="1" x14ac:dyDescent="0.3">
      <c r="C111" s="262" t="s">
        <v>221</v>
      </c>
      <c r="D111" s="263"/>
      <c r="E111" s="263"/>
      <c r="F111" s="263"/>
      <c r="G111" s="263"/>
      <c r="H111" s="264"/>
    </row>
    <row r="112" spans="3:8" ht="15" customHeight="1" x14ac:dyDescent="0.3">
      <c r="C112" s="265" t="s">
        <v>222</v>
      </c>
      <c r="D112" s="266"/>
      <c r="E112" s="18"/>
      <c r="F112" s="10">
        <v>4</v>
      </c>
      <c r="G112" s="267">
        <v>3</v>
      </c>
      <c r="H112" s="270">
        <f>Punkte!L26</f>
        <v>0</v>
      </c>
    </row>
    <row r="113" spans="3:8" ht="15" customHeight="1" x14ac:dyDescent="0.3">
      <c r="C113" s="273" t="s">
        <v>223</v>
      </c>
      <c r="D113" s="274"/>
      <c r="E113" s="19"/>
      <c r="F113" s="11">
        <v>2</v>
      </c>
      <c r="G113" s="268"/>
      <c r="H113" s="271"/>
    </row>
    <row r="114" spans="3:8" ht="15" customHeight="1" x14ac:dyDescent="0.3">
      <c r="C114" s="285" t="s">
        <v>224</v>
      </c>
      <c r="D114" s="286"/>
      <c r="E114" s="19" t="s">
        <v>14</v>
      </c>
      <c r="F114" s="13">
        <v>0</v>
      </c>
      <c r="G114" s="269"/>
      <c r="H114" s="272"/>
    </row>
    <row r="115" spans="3:8" ht="16.5" customHeight="1" thickBot="1" x14ac:dyDescent="0.4">
      <c r="C115" s="316" t="s">
        <v>23</v>
      </c>
      <c r="D115" s="316"/>
      <c r="E115" s="316"/>
      <c r="F115" s="316"/>
      <c r="G115" s="317"/>
      <c r="H115" s="15">
        <f>H103+H107+H112</f>
        <v>0</v>
      </c>
    </row>
    <row r="116" spans="3:8" ht="52.5" customHeight="1" thickTop="1" x14ac:dyDescent="0.3">
      <c r="C116" s="279" t="s">
        <v>6</v>
      </c>
      <c r="D116" s="280"/>
      <c r="E116" s="8" t="s">
        <v>15</v>
      </c>
      <c r="F116" s="8" t="s">
        <v>16</v>
      </c>
      <c r="G116" s="8" t="s">
        <v>17</v>
      </c>
      <c r="H116" s="8" t="s">
        <v>18</v>
      </c>
    </row>
    <row r="117" spans="3:8" s="9" customFormat="1" ht="30" customHeight="1" x14ac:dyDescent="0.3">
      <c r="C117" s="291" t="s">
        <v>62</v>
      </c>
      <c r="D117" s="263"/>
      <c r="E117" s="263"/>
      <c r="F117" s="263"/>
      <c r="G117" s="263"/>
      <c r="H117" s="264"/>
    </row>
    <row r="118" spans="3:8" ht="15" customHeight="1" x14ac:dyDescent="0.3">
      <c r="C118" s="265" t="s">
        <v>183</v>
      </c>
      <c r="D118" s="266"/>
      <c r="E118" s="18"/>
      <c r="F118" s="10">
        <v>4</v>
      </c>
      <c r="G118" s="267">
        <v>3</v>
      </c>
      <c r="H118" s="270">
        <f>Punkte!L28</f>
        <v>0</v>
      </c>
    </row>
    <row r="119" spans="3:8" ht="15" customHeight="1" x14ac:dyDescent="0.3">
      <c r="C119" s="273" t="s">
        <v>63</v>
      </c>
      <c r="D119" s="274"/>
      <c r="E119" s="19"/>
      <c r="F119" s="11">
        <v>2</v>
      </c>
      <c r="G119" s="268"/>
      <c r="H119" s="271"/>
    </row>
    <row r="120" spans="3:8" ht="15" customHeight="1" x14ac:dyDescent="0.3">
      <c r="C120" s="285" t="s">
        <v>64</v>
      </c>
      <c r="D120" s="286"/>
      <c r="E120" s="19"/>
      <c r="F120" s="13">
        <v>0</v>
      </c>
      <c r="G120" s="269"/>
      <c r="H120" s="272"/>
    </row>
    <row r="121" spans="3:8" s="9" customFormat="1" ht="30" customHeight="1" x14ac:dyDescent="0.3">
      <c r="C121" s="318" t="s">
        <v>242</v>
      </c>
      <c r="D121" s="309"/>
      <c r="E121" s="309"/>
      <c r="F121" s="309"/>
      <c r="G121" s="309"/>
      <c r="H121" s="310"/>
    </row>
    <row r="122" spans="3:8" ht="15" customHeight="1" x14ac:dyDescent="0.3">
      <c r="C122" s="265" t="s">
        <v>31</v>
      </c>
      <c r="D122" s="266"/>
      <c r="E122" s="18"/>
      <c r="F122" s="10">
        <v>3</v>
      </c>
      <c r="G122" s="298">
        <v>1</v>
      </c>
      <c r="H122" s="313">
        <f>Punkte!L29</f>
        <v>0</v>
      </c>
    </row>
    <row r="123" spans="3:8" ht="15" customHeight="1" x14ac:dyDescent="0.3">
      <c r="C123" s="273" t="s">
        <v>32</v>
      </c>
      <c r="D123" s="274"/>
      <c r="E123" s="19"/>
      <c r="F123" s="11">
        <v>2</v>
      </c>
      <c r="G123" s="299"/>
      <c r="H123" s="314">
        <f t="shared" ref="H123:H125" si="3">(IF(E122="X",F122,0)+IF(E123="X",F123,0)+IF(E124="X",F124,0))*G122</f>
        <v>0</v>
      </c>
    </row>
    <row r="124" spans="3:8" ht="15" customHeight="1" x14ac:dyDescent="0.3">
      <c r="C124" s="273" t="s">
        <v>33</v>
      </c>
      <c r="D124" s="274"/>
      <c r="E124" s="19"/>
      <c r="F124" s="11">
        <v>1</v>
      </c>
      <c r="G124" s="299"/>
      <c r="H124" s="314">
        <f t="shared" si="3"/>
        <v>0</v>
      </c>
    </row>
    <row r="125" spans="3:8" ht="15" customHeight="1" x14ac:dyDescent="0.3">
      <c r="C125" s="285" t="s">
        <v>34</v>
      </c>
      <c r="D125" s="286"/>
      <c r="E125" s="20"/>
      <c r="F125" s="13">
        <v>0</v>
      </c>
      <c r="G125" s="311"/>
      <c r="H125" s="315">
        <f t="shared" si="3"/>
        <v>0</v>
      </c>
    </row>
    <row r="126" spans="3:8" s="9" customFormat="1" ht="30" customHeight="1" x14ac:dyDescent="0.3">
      <c r="C126" s="262" t="s">
        <v>65</v>
      </c>
      <c r="D126" s="263"/>
      <c r="E126" s="263"/>
      <c r="F126" s="263"/>
      <c r="G126" s="263"/>
      <c r="H126" s="264"/>
    </row>
    <row r="127" spans="3:8" ht="15" customHeight="1" x14ac:dyDescent="0.3">
      <c r="C127" s="265" t="s">
        <v>66</v>
      </c>
      <c r="D127" s="266"/>
      <c r="E127" s="18"/>
      <c r="F127" s="10">
        <v>2</v>
      </c>
      <c r="G127" s="267">
        <v>3</v>
      </c>
      <c r="H127" s="270">
        <f>Punkte!L30</f>
        <v>0</v>
      </c>
    </row>
    <row r="128" spans="3:8" ht="15" customHeight="1" x14ac:dyDescent="0.3">
      <c r="C128" s="273" t="s">
        <v>67</v>
      </c>
      <c r="D128" s="274"/>
      <c r="E128" s="19"/>
      <c r="F128" s="11">
        <v>1</v>
      </c>
      <c r="G128" s="268"/>
      <c r="H128" s="271"/>
    </row>
    <row r="129" spans="3:8" ht="15" customHeight="1" x14ac:dyDescent="0.3">
      <c r="C129" s="285" t="s">
        <v>68</v>
      </c>
      <c r="D129" s="286"/>
      <c r="E129" s="19"/>
      <c r="F129" s="13">
        <v>0</v>
      </c>
      <c r="G129" s="269"/>
      <c r="H129" s="272"/>
    </row>
    <row r="130" spans="3:8" s="9" customFormat="1" ht="30" customHeight="1" x14ac:dyDescent="0.3">
      <c r="C130" s="291" t="s">
        <v>69</v>
      </c>
      <c r="D130" s="263"/>
      <c r="E130" s="263"/>
      <c r="F130" s="263"/>
      <c r="G130" s="263"/>
      <c r="H130" s="264"/>
    </row>
    <row r="131" spans="3:8" ht="15" customHeight="1" x14ac:dyDescent="0.3">
      <c r="C131" s="265" t="s">
        <v>70</v>
      </c>
      <c r="D131" s="266"/>
      <c r="E131" s="18"/>
      <c r="F131" s="10">
        <v>2</v>
      </c>
      <c r="G131" s="267">
        <v>2</v>
      </c>
      <c r="H131" s="270">
        <f>Punkte!L31</f>
        <v>0</v>
      </c>
    </row>
    <row r="132" spans="3:8" ht="15" customHeight="1" x14ac:dyDescent="0.3">
      <c r="C132" s="285" t="s">
        <v>13</v>
      </c>
      <c r="D132" s="286"/>
      <c r="E132" s="20"/>
      <c r="F132" s="13">
        <v>0</v>
      </c>
      <c r="G132" s="269"/>
      <c r="H132" s="272"/>
    </row>
    <row r="133" spans="3:8" s="9" customFormat="1" ht="30" customHeight="1" x14ac:dyDescent="0.3">
      <c r="C133" s="291" t="s">
        <v>71</v>
      </c>
      <c r="D133" s="263"/>
      <c r="E133" s="263"/>
      <c r="F133" s="263"/>
      <c r="G133" s="263"/>
      <c r="H133" s="264"/>
    </row>
    <row r="134" spans="3:8" ht="15" customHeight="1" x14ac:dyDescent="0.3">
      <c r="C134" s="265" t="s">
        <v>105</v>
      </c>
      <c r="D134" s="266"/>
      <c r="E134" s="18"/>
      <c r="F134" s="10">
        <v>3</v>
      </c>
      <c r="G134" s="267">
        <v>3</v>
      </c>
      <c r="H134" s="270">
        <f>Punkte!L32</f>
        <v>0</v>
      </c>
    </row>
    <row r="135" spans="3:8" ht="15" customHeight="1" x14ac:dyDescent="0.3">
      <c r="C135" s="273" t="s">
        <v>106</v>
      </c>
      <c r="D135" s="274"/>
      <c r="E135" s="19"/>
      <c r="F135" s="11">
        <v>2</v>
      </c>
      <c r="G135" s="268"/>
      <c r="H135" s="271"/>
    </row>
    <row r="136" spans="3:8" ht="15" customHeight="1" x14ac:dyDescent="0.3">
      <c r="C136" s="285" t="s">
        <v>180</v>
      </c>
      <c r="D136" s="286"/>
      <c r="E136" s="19"/>
      <c r="F136" s="13">
        <v>0</v>
      </c>
      <c r="G136" s="269"/>
      <c r="H136" s="272"/>
    </row>
    <row r="137" spans="3:8" ht="16.5" customHeight="1" thickBot="1" x14ac:dyDescent="0.35">
      <c r="C137" s="14"/>
      <c r="D137" s="312" t="s">
        <v>72</v>
      </c>
      <c r="E137" s="296"/>
      <c r="F137" s="296"/>
      <c r="G137" s="296"/>
      <c r="H137" s="15">
        <f>H118+H122+H127+H131+H134</f>
        <v>0</v>
      </c>
    </row>
    <row r="138" spans="3:8" ht="52.5" customHeight="1" thickTop="1" x14ac:dyDescent="0.3">
      <c r="C138" s="279" t="s">
        <v>7</v>
      </c>
      <c r="D138" s="280"/>
      <c r="E138" s="8" t="s">
        <v>15</v>
      </c>
      <c r="F138" s="8" t="s">
        <v>16</v>
      </c>
      <c r="G138" s="8" t="s">
        <v>17</v>
      </c>
      <c r="H138" s="8" t="s">
        <v>18</v>
      </c>
    </row>
    <row r="139" spans="3:8" s="9" customFormat="1" ht="39.5" customHeight="1" x14ac:dyDescent="0.3">
      <c r="C139" s="262" t="s">
        <v>167</v>
      </c>
      <c r="D139" s="263"/>
      <c r="E139" s="263"/>
      <c r="F139" s="263"/>
      <c r="G139" s="263"/>
      <c r="H139" s="264"/>
    </row>
    <row r="140" spans="3:8" ht="15" customHeight="1" x14ac:dyDescent="0.3">
      <c r="C140" s="265" t="s">
        <v>107</v>
      </c>
      <c r="D140" s="266"/>
      <c r="E140" s="18"/>
      <c r="F140" s="10">
        <v>3</v>
      </c>
      <c r="G140" s="267">
        <v>3</v>
      </c>
      <c r="H140" s="270">
        <f>Punkte!L34</f>
        <v>0</v>
      </c>
    </row>
    <row r="141" spans="3:8" ht="15" customHeight="1" x14ac:dyDescent="0.3">
      <c r="C141" s="273" t="s">
        <v>108</v>
      </c>
      <c r="D141" s="274"/>
      <c r="E141" s="19"/>
      <c r="F141" s="11">
        <v>1</v>
      </c>
      <c r="G141" s="268"/>
      <c r="H141" s="271"/>
    </row>
    <row r="142" spans="3:8" ht="15" customHeight="1" x14ac:dyDescent="0.3">
      <c r="C142" s="285" t="s">
        <v>109</v>
      </c>
      <c r="D142" s="286"/>
      <c r="E142" s="19"/>
      <c r="F142" s="13">
        <v>0</v>
      </c>
      <c r="G142" s="269"/>
      <c r="H142" s="272"/>
    </row>
    <row r="143" spans="3:8" s="9" customFormat="1" ht="30" customHeight="1" x14ac:dyDescent="0.3">
      <c r="C143" s="291" t="s">
        <v>10</v>
      </c>
      <c r="D143" s="263"/>
      <c r="E143" s="263"/>
      <c r="F143" s="263"/>
      <c r="G143" s="263"/>
      <c r="H143" s="264"/>
    </row>
    <row r="144" spans="3:8" ht="15" customHeight="1" x14ac:dyDescent="0.3">
      <c r="C144" s="265" t="s">
        <v>110</v>
      </c>
      <c r="D144" s="266"/>
      <c r="E144" s="18"/>
      <c r="F144" s="10">
        <v>3</v>
      </c>
      <c r="G144" s="267">
        <v>3</v>
      </c>
      <c r="H144" s="270">
        <f>Punkte!L35</f>
        <v>0</v>
      </c>
    </row>
    <row r="145" spans="3:8" ht="15" customHeight="1" x14ac:dyDescent="0.3">
      <c r="C145" s="273" t="s">
        <v>111</v>
      </c>
      <c r="D145" s="274"/>
      <c r="E145" s="19"/>
      <c r="F145" s="11">
        <v>1</v>
      </c>
      <c r="G145" s="268"/>
      <c r="H145" s="271"/>
    </row>
    <row r="146" spans="3:8" ht="15" customHeight="1" x14ac:dyDescent="0.3">
      <c r="C146" s="285" t="s">
        <v>181</v>
      </c>
      <c r="D146" s="286"/>
      <c r="E146" s="19"/>
      <c r="F146" s="13">
        <v>0</v>
      </c>
      <c r="G146" s="269"/>
      <c r="H146" s="272"/>
    </row>
    <row r="147" spans="3:8" s="9" customFormat="1" ht="30" customHeight="1" x14ac:dyDescent="0.3">
      <c r="C147" s="262" t="s">
        <v>168</v>
      </c>
      <c r="D147" s="319"/>
      <c r="E147" s="319"/>
      <c r="F147" s="319"/>
      <c r="G147" s="319"/>
      <c r="H147" s="320"/>
    </row>
    <row r="148" spans="3:8" ht="15" customHeight="1" x14ac:dyDescent="0.3">
      <c r="C148" s="265" t="s">
        <v>112</v>
      </c>
      <c r="D148" s="266"/>
      <c r="E148" s="18"/>
      <c r="F148" s="10">
        <v>3</v>
      </c>
      <c r="G148" s="267">
        <v>3</v>
      </c>
      <c r="H148" s="270">
        <f>Punkte!L36</f>
        <v>0</v>
      </c>
    </row>
    <row r="149" spans="3:8" ht="15" customHeight="1" x14ac:dyDescent="0.3">
      <c r="C149" s="273" t="s">
        <v>113</v>
      </c>
      <c r="D149" s="274"/>
      <c r="E149" s="19"/>
      <c r="F149" s="11">
        <v>1</v>
      </c>
      <c r="G149" s="268"/>
      <c r="H149" s="271"/>
    </row>
    <row r="150" spans="3:8" ht="15" customHeight="1" x14ac:dyDescent="0.3">
      <c r="C150" s="285" t="s">
        <v>114</v>
      </c>
      <c r="D150" s="286"/>
      <c r="E150" s="19"/>
      <c r="F150" s="13">
        <v>0</v>
      </c>
      <c r="G150" s="269"/>
      <c r="H150" s="272"/>
    </row>
    <row r="151" spans="3:8" s="9" customFormat="1" ht="30" customHeight="1" x14ac:dyDescent="0.3">
      <c r="C151" s="262" t="s">
        <v>235</v>
      </c>
      <c r="D151" s="263"/>
      <c r="E151" s="263"/>
      <c r="F151" s="263"/>
      <c r="G151" s="263"/>
      <c r="H151" s="264"/>
    </row>
    <row r="152" spans="3:8" ht="15" customHeight="1" x14ac:dyDescent="0.3">
      <c r="C152" s="265" t="s">
        <v>35</v>
      </c>
      <c r="D152" s="266"/>
      <c r="E152" s="18"/>
      <c r="F152" s="10">
        <v>3</v>
      </c>
      <c r="G152" s="267">
        <v>3</v>
      </c>
      <c r="H152" s="270">
        <f>Punkte!L37</f>
        <v>0</v>
      </c>
    </row>
    <row r="153" spans="3:8" ht="15" customHeight="1" x14ac:dyDescent="0.3">
      <c r="C153" s="273" t="s">
        <v>73</v>
      </c>
      <c r="D153" s="274"/>
      <c r="E153" s="19"/>
      <c r="F153" s="11">
        <v>1</v>
      </c>
      <c r="G153" s="268"/>
      <c r="H153" s="271"/>
    </row>
    <row r="154" spans="3:8" ht="15" customHeight="1" x14ac:dyDescent="0.3">
      <c r="C154" s="285" t="s">
        <v>74</v>
      </c>
      <c r="D154" s="286"/>
      <c r="E154" s="19"/>
      <c r="F154" s="13">
        <v>0</v>
      </c>
      <c r="G154" s="269"/>
      <c r="H154" s="272"/>
    </row>
    <row r="155" spans="3:8" s="9" customFormat="1" ht="47.5" customHeight="1" x14ac:dyDescent="0.3">
      <c r="C155" s="262" t="s">
        <v>158</v>
      </c>
      <c r="D155" s="263"/>
      <c r="E155" s="263"/>
      <c r="F155" s="263"/>
      <c r="G155" s="263"/>
      <c r="H155" s="264"/>
    </row>
    <row r="156" spans="3:8" ht="15" customHeight="1" x14ac:dyDescent="0.3">
      <c r="C156" s="265" t="s">
        <v>75</v>
      </c>
      <c r="D156" s="266"/>
      <c r="E156" s="18"/>
      <c r="F156" s="10">
        <v>3</v>
      </c>
      <c r="G156" s="267">
        <v>3</v>
      </c>
      <c r="H156" s="270">
        <f>Punkte!L38</f>
        <v>0</v>
      </c>
    </row>
    <row r="157" spans="3:8" ht="15" customHeight="1" x14ac:dyDescent="0.3">
      <c r="C157" s="273" t="s">
        <v>76</v>
      </c>
      <c r="D157" s="274"/>
      <c r="E157" s="19"/>
      <c r="F157" s="11">
        <v>2</v>
      </c>
      <c r="G157" s="268"/>
      <c r="H157" s="271"/>
    </row>
    <row r="158" spans="3:8" ht="15" customHeight="1" x14ac:dyDescent="0.3">
      <c r="C158" s="285" t="s">
        <v>182</v>
      </c>
      <c r="D158" s="286"/>
      <c r="E158" s="13" t="s">
        <v>14</v>
      </c>
      <c r="F158" s="17">
        <v>0</v>
      </c>
      <c r="G158" s="269"/>
      <c r="H158" s="272"/>
    </row>
    <row r="159" spans="3:8" s="9" customFormat="1" ht="30" customHeight="1" x14ac:dyDescent="0.3">
      <c r="C159" s="262" t="s">
        <v>100</v>
      </c>
      <c r="D159" s="263"/>
      <c r="E159" s="263"/>
      <c r="F159" s="263"/>
      <c r="G159" s="263"/>
      <c r="H159" s="264"/>
    </row>
    <row r="160" spans="3:8" ht="15" customHeight="1" x14ac:dyDescent="0.3">
      <c r="C160" s="265" t="s">
        <v>77</v>
      </c>
      <c r="D160" s="266"/>
      <c r="E160" s="18"/>
      <c r="F160" s="10">
        <v>3</v>
      </c>
      <c r="G160" s="267">
        <v>3</v>
      </c>
      <c r="H160" s="270">
        <f>Punkte!L39</f>
        <v>0</v>
      </c>
    </row>
    <row r="161" spans="3:9" ht="15" customHeight="1" x14ac:dyDescent="0.3">
      <c r="C161" s="273" t="s">
        <v>78</v>
      </c>
      <c r="D161" s="274"/>
      <c r="E161" s="19"/>
      <c r="F161" s="11">
        <v>1</v>
      </c>
      <c r="G161" s="268"/>
      <c r="H161" s="271"/>
    </row>
    <row r="162" spans="3:9" ht="15" customHeight="1" x14ac:dyDescent="0.3">
      <c r="C162" s="324" t="s">
        <v>79</v>
      </c>
      <c r="D162" s="325"/>
      <c r="E162" s="167"/>
      <c r="F162" s="168">
        <v>0</v>
      </c>
      <c r="G162" s="268"/>
      <c r="H162" s="271"/>
    </row>
    <row r="163" spans="3:9" ht="16.5" customHeight="1" thickBot="1" x14ac:dyDescent="0.4">
      <c r="C163" s="169"/>
      <c r="D163" s="329" t="s">
        <v>24</v>
      </c>
      <c r="E163" s="330"/>
      <c r="F163" s="330"/>
      <c r="G163" s="330"/>
      <c r="H163" s="182">
        <f>H140+H144+H148+H152+H156+H160</f>
        <v>0</v>
      </c>
    </row>
    <row r="164" spans="3:9" ht="16.5" customHeight="1" thickTop="1" x14ac:dyDescent="0.3">
      <c r="C164" s="326" t="s">
        <v>25</v>
      </c>
      <c r="D164" s="327"/>
      <c r="E164" s="327"/>
      <c r="F164" s="327"/>
      <c r="G164" s="328"/>
      <c r="H164" s="16">
        <f>SUM(H31,H48,H68,H100,H115,H137,H163)</f>
        <v>0</v>
      </c>
      <c r="I164" s="170"/>
    </row>
    <row r="165" spans="3:9" ht="16.5" customHeight="1" x14ac:dyDescent="0.3">
      <c r="C165" s="171"/>
      <c r="D165" s="172"/>
      <c r="E165" s="172"/>
      <c r="F165" s="173"/>
      <c r="G165" s="174"/>
      <c r="H165" s="183"/>
      <c r="I165" s="170"/>
    </row>
    <row r="166" spans="3:9" ht="28.5" customHeight="1" x14ac:dyDescent="0.3">
      <c r="C166" s="164" t="s">
        <v>0</v>
      </c>
      <c r="D166" s="176"/>
      <c r="E166" s="176"/>
      <c r="F166" s="176"/>
      <c r="G166" s="176"/>
      <c r="H166" s="179"/>
      <c r="I166" s="179"/>
    </row>
    <row r="167" spans="3:9" ht="21" customHeight="1" x14ac:dyDescent="0.3">
      <c r="C167" s="175" t="s">
        <v>11</v>
      </c>
      <c r="D167" s="196" t="s">
        <v>12</v>
      </c>
      <c r="E167" s="176"/>
      <c r="F167" s="177"/>
      <c r="G167" s="178"/>
      <c r="H167" s="179"/>
      <c r="I167" s="179"/>
    </row>
    <row r="168" spans="3:9" ht="21" customHeight="1" x14ac:dyDescent="0.3">
      <c r="C168" s="180" t="s">
        <v>1</v>
      </c>
      <c r="D168" s="197">
        <f>SUM(H31)</f>
        <v>0</v>
      </c>
      <c r="E168" s="176"/>
      <c r="F168" s="177"/>
      <c r="G168" s="178"/>
      <c r="H168" s="179"/>
      <c r="I168" s="179"/>
    </row>
    <row r="169" spans="3:9" ht="21" customHeight="1" x14ac:dyDescent="0.3">
      <c r="C169" s="180" t="s">
        <v>2</v>
      </c>
      <c r="D169" s="197">
        <f>H48</f>
        <v>0</v>
      </c>
      <c r="E169" s="176"/>
      <c r="F169" s="177"/>
      <c r="G169" s="178"/>
      <c r="H169" s="179"/>
      <c r="I169" s="179"/>
    </row>
    <row r="170" spans="3:9" ht="21" customHeight="1" x14ac:dyDescent="0.3">
      <c r="C170" s="180" t="s">
        <v>3</v>
      </c>
      <c r="D170" s="197">
        <f>H68</f>
        <v>0</v>
      </c>
      <c r="E170" s="176"/>
      <c r="F170" s="177"/>
      <c r="G170" s="178"/>
      <c r="H170" s="179"/>
      <c r="I170" s="179"/>
    </row>
    <row r="171" spans="3:9" ht="21" customHeight="1" x14ac:dyDescent="0.3">
      <c r="C171" s="180" t="s">
        <v>4</v>
      </c>
      <c r="D171" s="197">
        <f>H100</f>
        <v>0</v>
      </c>
      <c r="E171" s="176"/>
      <c r="F171" s="177"/>
      <c r="G171" s="178"/>
      <c r="H171" s="179"/>
      <c r="I171" s="179"/>
    </row>
    <row r="172" spans="3:9" ht="21" customHeight="1" x14ac:dyDescent="0.3">
      <c r="C172" s="180" t="s">
        <v>5</v>
      </c>
      <c r="D172" s="197">
        <f>H115</f>
        <v>0</v>
      </c>
      <c r="E172" s="176"/>
      <c r="F172" s="177"/>
      <c r="G172" s="178"/>
      <c r="H172" s="179"/>
      <c r="I172" s="179"/>
    </row>
    <row r="173" spans="3:9" ht="21" customHeight="1" x14ac:dyDescent="0.3">
      <c r="C173" s="180" t="s">
        <v>6</v>
      </c>
      <c r="D173" s="197">
        <f>H137</f>
        <v>0</v>
      </c>
      <c r="E173" s="176"/>
      <c r="F173" s="177"/>
      <c r="G173" s="178"/>
      <c r="H173" s="179"/>
      <c r="I173" s="179"/>
    </row>
    <row r="174" spans="3:9" ht="21" customHeight="1" x14ac:dyDescent="0.3">
      <c r="C174" s="181" t="s">
        <v>7</v>
      </c>
      <c r="D174" s="198">
        <f>H163</f>
        <v>0</v>
      </c>
      <c r="E174" s="176"/>
      <c r="F174" s="177"/>
      <c r="G174" s="178"/>
      <c r="H174" s="179"/>
      <c r="I174" s="179"/>
    </row>
    <row r="175" spans="3:9" ht="18.5" x14ac:dyDescent="0.3">
      <c r="C175" s="166" t="s">
        <v>27</v>
      </c>
      <c r="D175" s="165">
        <f>SUM(D168:D174)</f>
        <v>0</v>
      </c>
      <c r="E175" s="164"/>
      <c r="F175" s="177"/>
      <c r="G175" s="178"/>
      <c r="H175" s="179"/>
      <c r="I175" s="170"/>
    </row>
    <row r="176" spans="3:9" ht="33.5" customHeight="1" x14ac:dyDescent="0.3">
      <c r="C176" s="189" t="s">
        <v>233</v>
      </c>
      <c r="D176" s="188"/>
      <c r="E176" s="176"/>
      <c r="F176" s="177"/>
      <c r="G176" s="178"/>
      <c r="H176" s="179"/>
    </row>
    <row r="177" spans="3:8" ht="219" customHeight="1" x14ac:dyDescent="0.3">
      <c r="C177" s="321" t="e" vm="2">
        <v>#VALUE!</v>
      </c>
      <c r="D177" s="322"/>
      <c r="E177" s="322"/>
      <c r="F177" s="322"/>
      <c r="G177" s="322"/>
      <c r="H177" s="323"/>
    </row>
    <row r="178" spans="3:8" x14ac:dyDescent="0.3"/>
  </sheetData>
  <sheetProtection algorithmName="SHA-512" hashValue="igvN6bMUtiFRxeMaARQsDTauYTZh5XI9TWa3KYYixl3UNefHwAbkoE3WekZFo/94ZACBYGfHTdHEN5uhY4piZg==" saltValue="GLaoXYasJdXUruqahjej7w==" spinCount="100000" sheet="1" selectLockedCells="1"/>
  <mergeCells count="229">
    <mergeCell ref="C177:H177"/>
    <mergeCell ref="C159:H159"/>
    <mergeCell ref="C160:D160"/>
    <mergeCell ref="G160:G162"/>
    <mergeCell ref="C161:D161"/>
    <mergeCell ref="C162:D162"/>
    <mergeCell ref="C164:G164"/>
    <mergeCell ref="D163:G163"/>
    <mergeCell ref="H118:H120"/>
    <mergeCell ref="H127:H129"/>
    <mergeCell ref="H134:H136"/>
    <mergeCell ref="H140:H142"/>
    <mergeCell ref="H144:H146"/>
    <mergeCell ref="H148:H150"/>
    <mergeCell ref="H152:H154"/>
    <mergeCell ref="H156:H158"/>
    <mergeCell ref="H160:H162"/>
    <mergeCell ref="C152:D152"/>
    <mergeCell ref="G152:G154"/>
    <mergeCell ref="C153:D153"/>
    <mergeCell ref="C154:D154"/>
    <mergeCell ref="C155:H155"/>
    <mergeCell ref="C156:D156"/>
    <mergeCell ref="G156:G158"/>
    <mergeCell ref="C157:D157"/>
    <mergeCell ref="C158:D158"/>
    <mergeCell ref="C151:H151"/>
    <mergeCell ref="C143:H143"/>
    <mergeCell ref="C144:D144"/>
    <mergeCell ref="G144:G146"/>
    <mergeCell ref="C145:D145"/>
    <mergeCell ref="C146:D146"/>
    <mergeCell ref="C147:H147"/>
    <mergeCell ref="C148:D148"/>
    <mergeCell ref="G148:G150"/>
    <mergeCell ref="C149:D149"/>
    <mergeCell ref="C150:D150"/>
    <mergeCell ref="C133:H133"/>
    <mergeCell ref="C134:D134"/>
    <mergeCell ref="G134:G136"/>
    <mergeCell ref="C135:D135"/>
    <mergeCell ref="C136:D136"/>
    <mergeCell ref="D137:G137"/>
    <mergeCell ref="C138:D138"/>
    <mergeCell ref="C139:H139"/>
    <mergeCell ref="C140:D140"/>
    <mergeCell ref="G140:G142"/>
    <mergeCell ref="C141:D141"/>
    <mergeCell ref="C142:D142"/>
    <mergeCell ref="C126:H126"/>
    <mergeCell ref="C127:D127"/>
    <mergeCell ref="G127:G129"/>
    <mergeCell ref="C128:D128"/>
    <mergeCell ref="C129:D129"/>
    <mergeCell ref="C130:H130"/>
    <mergeCell ref="C131:D131"/>
    <mergeCell ref="G131:G132"/>
    <mergeCell ref="H131:H132"/>
    <mergeCell ref="C132:D132"/>
    <mergeCell ref="C116:D116"/>
    <mergeCell ref="C117:H117"/>
    <mergeCell ref="C118:D118"/>
    <mergeCell ref="G118:G120"/>
    <mergeCell ref="C119:D119"/>
    <mergeCell ref="C120:D120"/>
    <mergeCell ref="C115:G115"/>
    <mergeCell ref="C121:H121"/>
    <mergeCell ref="C122:D122"/>
    <mergeCell ref="G122:G125"/>
    <mergeCell ref="H122:H125"/>
    <mergeCell ref="C123:D123"/>
    <mergeCell ref="C124:D124"/>
    <mergeCell ref="C125:D125"/>
    <mergeCell ref="C107:D107"/>
    <mergeCell ref="G107:G110"/>
    <mergeCell ref="H107:H110"/>
    <mergeCell ref="C108:D108"/>
    <mergeCell ref="C109:D109"/>
    <mergeCell ref="C110:D110"/>
    <mergeCell ref="C111:H111"/>
    <mergeCell ref="C112:D112"/>
    <mergeCell ref="G112:G114"/>
    <mergeCell ref="H112:H114"/>
    <mergeCell ref="C113:D113"/>
    <mergeCell ref="C114:D114"/>
    <mergeCell ref="D100:G100"/>
    <mergeCell ref="C101:D101"/>
    <mergeCell ref="C102:H102"/>
    <mergeCell ref="C103:D103"/>
    <mergeCell ref="G103:G105"/>
    <mergeCell ref="H103:H105"/>
    <mergeCell ref="C104:D104"/>
    <mergeCell ref="C105:D105"/>
    <mergeCell ref="C106:H106"/>
    <mergeCell ref="C92:H92"/>
    <mergeCell ref="C93:D93"/>
    <mergeCell ref="G93:G95"/>
    <mergeCell ref="H93:H95"/>
    <mergeCell ref="C94:D94"/>
    <mergeCell ref="C95:D95"/>
    <mergeCell ref="C96:H96"/>
    <mergeCell ref="C97:D97"/>
    <mergeCell ref="G97:G99"/>
    <mergeCell ref="H97:H99"/>
    <mergeCell ref="C98:D98"/>
    <mergeCell ref="C99:D99"/>
    <mergeCell ref="C84:H84"/>
    <mergeCell ref="C85:D85"/>
    <mergeCell ref="G85:G87"/>
    <mergeCell ref="H85:H87"/>
    <mergeCell ref="C86:D86"/>
    <mergeCell ref="C87:D87"/>
    <mergeCell ref="C88:H88"/>
    <mergeCell ref="C89:D89"/>
    <mergeCell ref="G89:G91"/>
    <mergeCell ref="H89:H91"/>
    <mergeCell ref="C90:D90"/>
    <mergeCell ref="C91:D91"/>
    <mergeCell ref="C75:H75"/>
    <mergeCell ref="C76:D76"/>
    <mergeCell ref="G76:G79"/>
    <mergeCell ref="H76:H79"/>
    <mergeCell ref="C77:D77"/>
    <mergeCell ref="C78:D78"/>
    <mergeCell ref="C79:D79"/>
    <mergeCell ref="C80:H80"/>
    <mergeCell ref="C81:D81"/>
    <mergeCell ref="G81:G83"/>
    <mergeCell ref="H81:H83"/>
    <mergeCell ref="C82:D82"/>
    <mergeCell ref="C83:D83"/>
    <mergeCell ref="D68:G68"/>
    <mergeCell ref="C69:D69"/>
    <mergeCell ref="C70:H70"/>
    <mergeCell ref="C71:D71"/>
    <mergeCell ref="G71:G74"/>
    <mergeCell ref="H71:H74"/>
    <mergeCell ref="C72:D72"/>
    <mergeCell ref="C73:D73"/>
    <mergeCell ref="C74:D74"/>
    <mergeCell ref="C62:H62"/>
    <mergeCell ref="C63:D63"/>
    <mergeCell ref="G63:G67"/>
    <mergeCell ref="H63:H67"/>
    <mergeCell ref="C64:D64"/>
    <mergeCell ref="C65:D65"/>
    <mergeCell ref="C66:D66"/>
    <mergeCell ref="C67:D67"/>
    <mergeCell ref="C56:H56"/>
    <mergeCell ref="C57:D57"/>
    <mergeCell ref="G57:G61"/>
    <mergeCell ref="H57:H61"/>
    <mergeCell ref="C58:D58"/>
    <mergeCell ref="C59:D59"/>
    <mergeCell ref="C60:D60"/>
    <mergeCell ref="C61:D61"/>
    <mergeCell ref="D48:G48"/>
    <mergeCell ref="C49:D49"/>
    <mergeCell ref="C50:H50"/>
    <mergeCell ref="C51:D51"/>
    <mergeCell ref="G51:G55"/>
    <mergeCell ref="H51:H55"/>
    <mergeCell ref="C52:D52"/>
    <mergeCell ref="C53:D53"/>
    <mergeCell ref="C54:D54"/>
    <mergeCell ref="C55:D55"/>
    <mergeCell ref="C44:H44"/>
    <mergeCell ref="C45:D45"/>
    <mergeCell ref="G45:G47"/>
    <mergeCell ref="H45:H47"/>
    <mergeCell ref="C46:D46"/>
    <mergeCell ref="C47:D47"/>
    <mergeCell ref="C40:H40"/>
    <mergeCell ref="C41:D41"/>
    <mergeCell ref="G41:G43"/>
    <mergeCell ref="H41:H43"/>
    <mergeCell ref="C42:D42"/>
    <mergeCell ref="C43:D43"/>
    <mergeCell ref="C34:D34"/>
    <mergeCell ref="G34:G36"/>
    <mergeCell ref="H34:H36"/>
    <mergeCell ref="C35:D35"/>
    <mergeCell ref="C36:D36"/>
    <mergeCell ref="C38:D38"/>
    <mergeCell ref="G38:G39"/>
    <mergeCell ref="H38:H39"/>
    <mergeCell ref="C39:D39"/>
    <mergeCell ref="C37:H37"/>
    <mergeCell ref="C27:H27"/>
    <mergeCell ref="C28:D28"/>
    <mergeCell ref="G28:G30"/>
    <mergeCell ref="H28:H30"/>
    <mergeCell ref="C29:D29"/>
    <mergeCell ref="C30:D30"/>
    <mergeCell ref="D31:G31"/>
    <mergeCell ref="C32:D32"/>
    <mergeCell ref="C33:H33"/>
    <mergeCell ref="C19:H19"/>
    <mergeCell ref="C20:D20"/>
    <mergeCell ref="G20:G26"/>
    <mergeCell ref="H20:H26"/>
    <mergeCell ref="C21:D21"/>
    <mergeCell ref="C22:D22"/>
    <mergeCell ref="C23:D23"/>
    <mergeCell ref="C24:D24"/>
    <mergeCell ref="C25:D25"/>
    <mergeCell ref="C26:D26"/>
    <mergeCell ref="E1:H1"/>
    <mergeCell ref="C3:H3"/>
    <mergeCell ref="C11:H11"/>
    <mergeCell ref="C12:D12"/>
    <mergeCell ref="G12:G18"/>
    <mergeCell ref="H12:H18"/>
    <mergeCell ref="C13:D13"/>
    <mergeCell ref="C14:D14"/>
    <mergeCell ref="C15:D15"/>
    <mergeCell ref="C16:D16"/>
    <mergeCell ref="C17:D17"/>
    <mergeCell ref="C18:D18"/>
    <mergeCell ref="C4:D4"/>
    <mergeCell ref="C5:H5"/>
    <mergeCell ref="C6:D6"/>
    <mergeCell ref="G6:G10"/>
    <mergeCell ref="H6:H10"/>
    <mergeCell ref="C7:D7"/>
    <mergeCell ref="C8:D8"/>
    <mergeCell ref="C9:D9"/>
    <mergeCell ref="C10:D10"/>
    <mergeCell ref="D2:H2"/>
  </mergeCells>
  <dataValidations count="1">
    <dataValidation type="list" allowBlank="1" showInputMessage="1" showErrorMessage="1" sqref="E160:E162 E12:E18 E6:E10 E28:E30 E34:E36 E38:E39 E41:E43 E45:E47 E51:E55 E57:E61 E63:E67 E71:E74 E76:E79 E81:E83 E85:E87 E89:E91 E93:E95 E97:E99 E107:E110 E103:E105 E112:E114 E118:E120 E122:E125 E127:E129 E134:E136 E131:E132 E140:E142 E144:E146 E148:E150 E152:E154 E156:E158 E20:E26" xr:uid="{84043B0F-6E0C-4248-B479-4241C1E3CA89}">
      <formula1>"X"</formula1>
    </dataValidation>
  </dataValidations>
  <pageMargins left="0.70866141732283472" right="0.70866141732283472" top="1.0236220472440944" bottom="1.1417322834645669" header="0.31496062992125984" footer="0.51181102362204722"/>
  <pageSetup paperSize="9" orientation="portrait" r:id="rId1"/>
  <headerFooter>
    <oddHeader xml:space="preserve">&amp;L&amp;"-,Standard"&amp;9
</oddHeader>
    <oddFooter>&amp;R&amp;P</oddFooter>
  </headerFooter>
  <rowBreaks count="7" manualBreakCount="7">
    <brk id="31" min="2" max="7" man="1"/>
    <brk id="48" min="2" max="7" man="1"/>
    <brk id="68" min="2" max="7" man="1"/>
    <brk id="100" min="2" max="7" man="1"/>
    <brk id="115" min="2" max="7" man="1"/>
    <brk id="137" min="2" max="7" man="1"/>
    <brk id="164" min="2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6350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4</xdr:col>
                    <xdr:colOff>50800</xdr:colOff>
                    <xdr:row>5</xdr:row>
                    <xdr:rowOff>12700</xdr:rowOff>
                  </from>
                  <to>
                    <xdr:col>4</xdr:col>
                    <xdr:colOff>222250</xdr:colOff>
                    <xdr:row>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4</xdr:col>
                    <xdr:colOff>50800</xdr:colOff>
                    <xdr:row>6</xdr:row>
                    <xdr:rowOff>12700</xdr:rowOff>
                  </from>
                  <to>
                    <xdr:col>4</xdr:col>
                    <xdr:colOff>241300</xdr:colOff>
                    <xdr:row>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4</xdr:col>
                    <xdr:colOff>44450</xdr:colOff>
                    <xdr:row>7</xdr:row>
                    <xdr:rowOff>19050</xdr:rowOff>
                  </from>
                  <to>
                    <xdr:col>4</xdr:col>
                    <xdr:colOff>234950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4</xdr:col>
                    <xdr:colOff>44450</xdr:colOff>
                    <xdr:row>8</xdr:row>
                    <xdr:rowOff>19050</xdr:rowOff>
                  </from>
                  <to>
                    <xdr:col>4</xdr:col>
                    <xdr:colOff>209550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4</xdr:col>
                    <xdr:colOff>50800</xdr:colOff>
                    <xdr:row>9</xdr:row>
                    <xdr:rowOff>6350</xdr:rowOff>
                  </from>
                  <to>
                    <xdr:col>4</xdr:col>
                    <xdr:colOff>228600</xdr:colOff>
                    <xdr:row>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Group Box 10">
              <controlPr defaultSize="0" autoFill="0" autoPict="0">
                <anchor moveWithCells="1">
                  <from>
                    <xdr:col>3</xdr:col>
                    <xdr:colOff>2463800</xdr:colOff>
                    <xdr:row>11</xdr:row>
                    <xdr:rowOff>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Option Button 24">
              <controlPr defaultSize="0" autoFill="0" autoLine="0" autoPict="0">
                <anchor moveWithCells="1">
                  <from>
                    <xdr:col>4</xdr:col>
                    <xdr:colOff>31750</xdr:colOff>
                    <xdr:row>11</xdr:row>
                    <xdr:rowOff>12700</xdr:rowOff>
                  </from>
                  <to>
                    <xdr:col>4</xdr:col>
                    <xdr:colOff>273050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Option Button 25">
              <controlPr defaultSize="0" autoFill="0" autoLine="0" autoPict="0">
                <anchor moveWithCells="1">
                  <from>
                    <xdr:col>4</xdr:col>
                    <xdr:colOff>31750</xdr:colOff>
                    <xdr:row>11</xdr:row>
                    <xdr:rowOff>165100</xdr:rowOff>
                  </from>
                  <to>
                    <xdr:col>4</xdr:col>
                    <xdr:colOff>234950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Option Button 26">
              <controlPr defaultSize="0" autoFill="0" autoLine="0" autoPict="0">
                <anchor moveWithCells="1">
                  <from>
                    <xdr:col>4</xdr:col>
                    <xdr:colOff>31750</xdr:colOff>
                    <xdr:row>12</xdr:row>
                    <xdr:rowOff>165100</xdr:rowOff>
                  </from>
                  <to>
                    <xdr:col>4</xdr:col>
                    <xdr:colOff>228600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Group Box 28">
              <controlPr defaultSize="0" autoFill="0" autoPict="0">
                <anchor moveWithCells="1">
                  <from>
                    <xdr:col>3</xdr:col>
                    <xdr:colOff>2451100</xdr:colOff>
                    <xdr:row>18</xdr:row>
                    <xdr:rowOff>381000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5" name="Group Box 45">
              <controlPr defaultSize="0" autoFill="0" autoPict="0">
                <anchor moveWithCells="1">
                  <from>
                    <xdr:col>3</xdr:col>
                    <xdr:colOff>2463800</xdr:colOff>
                    <xdr:row>27</xdr:row>
                    <xdr:rowOff>0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6" name="Option Button 46">
              <controlPr defaultSize="0" autoFill="0" autoLine="0" autoPict="0">
                <anchor moveWithCells="1">
                  <from>
                    <xdr:col>4</xdr:col>
                    <xdr:colOff>50800</xdr:colOff>
                    <xdr:row>27</xdr:row>
                    <xdr:rowOff>6350</xdr:rowOff>
                  </from>
                  <to>
                    <xdr:col>4</xdr:col>
                    <xdr:colOff>292100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7" name="Option Button 48">
              <controlPr defaultSize="0" autoFill="0" autoLine="0" autoPict="0">
                <anchor moveWithCells="1">
                  <from>
                    <xdr:col>4</xdr:col>
                    <xdr:colOff>50800</xdr:colOff>
                    <xdr:row>28</xdr:row>
                    <xdr:rowOff>0</xdr:rowOff>
                  </from>
                  <to>
                    <xdr:col>4</xdr:col>
                    <xdr:colOff>247650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8" name="Option Button 49">
              <controlPr defaultSize="0" autoFill="0" autoLine="0" autoPict="0">
                <anchor moveWithCells="1">
                  <from>
                    <xdr:col>4</xdr:col>
                    <xdr:colOff>50800</xdr:colOff>
                    <xdr:row>29</xdr:row>
                    <xdr:rowOff>0</xdr:rowOff>
                  </from>
                  <to>
                    <xdr:col>4</xdr:col>
                    <xdr:colOff>254000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9" name="Group Box 51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0" name="Option Button 52">
              <controlPr defaultSize="0" autoFill="0" autoLine="0" autoPict="0">
                <anchor moveWithCells="1">
                  <from>
                    <xdr:col>4</xdr:col>
                    <xdr:colOff>44450</xdr:colOff>
                    <xdr:row>33</xdr:row>
                    <xdr:rowOff>12700</xdr:rowOff>
                  </from>
                  <to>
                    <xdr:col>4</xdr:col>
                    <xdr:colOff>241300</xdr:colOff>
                    <xdr:row>33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1" name="Option Button 53">
              <controlPr defaultSize="0" autoFill="0" autoLine="0" autoPict="0">
                <anchor moveWithCells="1">
                  <from>
                    <xdr:col>4</xdr:col>
                    <xdr:colOff>44450</xdr:colOff>
                    <xdr:row>33</xdr:row>
                    <xdr:rowOff>184150</xdr:rowOff>
                  </from>
                  <to>
                    <xdr:col>4</xdr:col>
                    <xdr:colOff>266700</xdr:colOff>
                    <xdr:row>34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2" name="Option Button 54">
              <controlPr defaultSize="0" autoFill="0" autoLine="0" autoPict="0">
                <anchor moveWithCells="1">
                  <from>
                    <xdr:col>4</xdr:col>
                    <xdr:colOff>50800</xdr:colOff>
                    <xdr:row>34</xdr:row>
                    <xdr:rowOff>184150</xdr:rowOff>
                  </from>
                  <to>
                    <xdr:col>4</xdr:col>
                    <xdr:colOff>279400</xdr:colOff>
                    <xdr:row>35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3" name="Group Box 55">
              <controlPr defaultSize="0" autoFill="0" autoPict="0">
                <anchor moveWithCells="1">
                  <from>
                    <xdr:col>3</xdr:col>
                    <xdr:colOff>2463800</xdr:colOff>
                    <xdr:row>36</xdr:row>
                    <xdr:rowOff>381000</xdr:rowOff>
                  </from>
                  <to>
                    <xdr:col>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4" name="Group Box 59">
              <controlPr defaultSize="0" autoFill="0" autoPict="0">
                <anchor moveWithCells="1">
                  <from>
                    <xdr:col>3</xdr:col>
                    <xdr:colOff>2463800</xdr:colOff>
                    <xdr:row>39</xdr:row>
                    <xdr:rowOff>381000</xdr:rowOff>
                  </from>
                  <to>
                    <xdr:col>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5" name="Group Box 68">
              <controlPr defaultSize="0" autoFill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6" name="Option Button 69">
              <controlPr defaultSize="0" autoFill="0" autoLine="0" autoPict="0">
                <anchor moveWithCells="1">
                  <from>
                    <xdr:col>4</xdr:col>
                    <xdr:colOff>44450</xdr:colOff>
                    <xdr:row>44</xdr:row>
                    <xdr:rowOff>12700</xdr:rowOff>
                  </from>
                  <to>
                    <xdr:col>4</xdr:col>
                    <xdr:colOff>266700</xdr:colOff>
                    <xdr:row>44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7" name="Option Button 70">
              <controlPr defaultSize="0" autoFill="0" autoLine="0" autoPict="0">
                <anchor moveWithCells="1">
                  <from>
                    <xdr:col>4</xdr:col>
                    <xdr:colOff>44450</xdr:colOff>
                    <xdr:row>44</xdr:row>
                    <xdr:rowOff>184150</xdr:rowOff>
                  </from>
                  <to>
                    <xdr:col>4</xdr:col>
                    <xdr:colOff>254000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8" name="Option Button 71">
              <controlPr defaultSize="0" autoFill="0" autoLine="0" autoPict="0">
                <anchor moveWithCells="1">
                  <from>
                    <xdr:col>4</xdr:col>
                    <xdr:colOff>50800</xdr:colOff>
                    <xdr:row>45</xdr:row>
                    <xdr:rowOff>184150</xdr:rowOff>
                  </from>
                  <to>
                    <xdr:col>4</xdr:col>
                    <xdr:colOff>279400</xdr:colOff>
                    <xdr:row>46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9" name="Group Box 90">
              <controlPr defaultSize="0" autoFill="0" autoPict="0">
                <anchor moveWithCells="1">
                  <from>
                    <xdr:col>4</xdr:col>
                    <xdr:colOff>0</xdr:colOff>
                    <xdr:row>49</xdr:row>
                    <xdr:rowOff>381000</xdr:rowOff>
                  </from>
                  <to>
                    <xdr:col>5</xdr:col>
                    <xdr:colOff>0</xdr:colOff>
                    <xdr:row>55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0" name="Group Box 97">
              <controlPr defaultSize="0" autoFill="0" autoPict="0">
                <anchor moveWithCells="1">
                  <from>
                    <xdr:col>4</xdr:col>
                    <xdr:colOff>0</xdr:colOff>
                    <xdr:row>56</xdr:row>
                    <xdr:rowOff>0</xdr:rowOff>
                  </from>
                  <to>
                    <xdr:col>5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1" name="Option Button 98">
              <controlPr defaultSize="0" autoFill="0" autoLine="0" autoPict="0">
                <anchor moveWithCells="1">
                  <from>
                    <xdr:col>4</xdr:col>
                    <xdr:colOff>38100</xdr:colOff>
                    <xdr:row>56</xdr:row>
                    <xdr:rowOff>12700</xdr:rowOff>
                  </from>
                  <to>
                    <xdr:col>4</xdr:col>
                    <xdr:colOff>228600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2" name="Option Button 100">
              <controlPr defaultSize="0" autoFill="0" autoLine="0" autoPict="0">
                <anchor moveWithCells="1">
                  <from>
                    <xdr:col>4</xdr:col>
                    <xdr:colOff>38100</xdr:colOff>
                    <xdr:row>56</xdr:row>
                    <xdr:rowOff>190500</xdr:rowOff>
                  </from>
                  <to>
                    <xdr:col>4</xdr:col>
                    <xdr:colOff>234950</xdr:colOff>
                    <xdr:row>57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3" name="Option Button 101">
              <controlPr defaultSize="0" autoFill="0" autoLine="0" autoPict="0">
                <anchor moveWithCells="1">
                  <from>
                    <xdr:col>4</xdr:col>
                    <xdr:colOff>38100</xdr:colOff>
                    <xdr:row>57</xdr:row>
                    <xdr:rowOff>190500</xdr:rowOff>
                  </from>
                  <to>
                    <xdr:col>4</xdr:col>
                    <xdr:colOff>260350</xdr:colOff>
                    <xdr:row>58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4" name="Option Button 102">
              <controlPr defaultSize="0" autoFill="0" autoLine="0" autoPict="0">
                <anchor moveWithCells="1">
                  <from>
                    <xdr:col>4</xdr:col>
                    <xdr:colOff>38100</xdr:colOff>
                    <xdr:row>58</xdr:row>
                    <xdr:rowOff>177800</xdr:rowOff>
                  </from>
                  <to>
                    <xdr:col>4</xdr:col>
                    <xdr:colOff>254000</xdr:colOff>
                    <xdr:row>59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5" name="Option Button 103">
              <controlPr defaultSize="0" autoFill="0" autoLine="0" autoPict="0">
                <anchor moveWithCells="1">
                  <from>
                    <xdr:col>4</xdr:col>
                    <xdr:colOff>38100</xdr:colOff>
                    <xdr:row>59</xdr:row>
                    <xdr:rowOff>184150</xdr:rowOff>
                  </from>
                  <to>
                    <xdr:col>4</xdr:col>
                    <xdr:colOff>247650</xdr:colOff>
                    <xdr:row>60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36" name="Option Button 110">
              <controlPr defaultSize="0" autoFill="0" autoLine="0" autoPict="0">
                <anchor moveWithCells="1">
                  <from>
                    <xdr:col>4</xdr:col>
                    <xdr:colOff>50800</xdr:colOff>
                    <xdr:row>62</xdr:row>
                    <xdr:rowOff>19050</xdr:rowOff>
                  </from>
                  <to>
                    <xdr:col>4</xdr:col>
                    <xdr:colOff>247650</xdr:colOff>
                    <xdr:row>62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7" name="Option Button 111">
              <controlPr defaultSize="0" autoFill="0" autoLine="0" autoPict="0">
                <anchor moveWithCells="1">
                  <from>
                    <xdr:col>4</xdr:col>
                    <xdr:colOff>50800</xdr:colOff>
                    <xdr:row>63</xdr:row>
                    <xdr:rowOff>228600</xdr:rowOff>
                  </from>
                  <to>
                    <xdr:col>4</xdr:col>
                    <xdr:colOff>254000</xdr:colOff>
                    <xdr:row>63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8" name="Option Button 112">
              <controlPr defaultSize="0" autoFill="0" autoLine="0" autoPict="0">
                <anchor moveWithCells="1">
                  <from>
                    <xdr:col>4</xdr:col>
                    <xdr:colOff>44450</xdr:colOff>
                    <xdr:row>64</xdr:row>
                    <xdr:rowOff>82550</xdr:rowOff>
                  </from>
                  <to>
                    <xdr:col>4</xdr:col>
                    <xdr:colOff>273050</xdr:colOff>
                    <xdr:row>64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39" name="Group Box 108">
              <controlPr defaultSize="0" autoFill="0" autoPict="0">
                <anchor moveWithCells="1">
                  <from>
                    <xdr:col>3</xdr:col>
                    <xdr:colOff>1981200</xdr:colOff>
                    <xdr:row>62</xdr:row>
                    <xdr:rowOff>0</xdr:rowOff>
                  </from>
                  <to>
                    <xdr:col>5</xdr:col>
                    <xdr:colOff>6350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40" name="Option Button 121">
              <controlPr defaultSize="0" autoFill="0" autoLine="0" autoPict="0">
                <anchor moveWithCells="1">
                  <from>
                    <xdr:col>4</xdr:col>
                    <xdr:colOff>63500</xdr:colOff>
                    <xdr:row>70</xdr:row>
                    <xdr:rowOff>6350</xdr:rowOff>
                  </from>
                  <to>
                    <xdr:col>4</xdr:col>
                    <xdr:colOff>260350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41" name="Option Button 122">
              <controlPr defaultSize="0" autoFill="0" autoLine="0" autoPict="0">
                <anchor moveWithCells="1">
                  <from>
                    <xdr:col>4</xdr:col>
                    <xdr:colOff>63500</xdr:colOff>
                    <xdr:row>70</xdr:row>
                    <xdr:rowOff>184150</xdr:rowOff>
                  </from>
                  <to>
                    <xdr:col>4</xdr:col>
                    <xdr:colOff>273050</xdr:colOff>
                    <xdr:row>71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42" name="Option Button 123">
              <controlPr defaultSize="0" autoFill="0" autoLine="0" autoPict="0">
                <anchor moveWithCells="1">
                  <from>
                    <xdr:col>4</xdr:col>
                    <xdr:colOff>63500</xdr:colOff>
                    <xdr:row>71</xdr:row>
                    <xdr:rowOff>177800</xdr:rowOff>
                  </from>
                  <to>
                    <xdr:col>4</xdr:col>
                    <xdr:colOff>279400</xdr:colOff>
                    <xdr:row>72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43" name="Option Button 124">
              <controlPr defaultSize="0" autoFill="0" autoLine="0" autoPict="0">
                <anchor moveWithCells="1">
                  <from>
                    <xdr:col>4</xdr:col>
                    <xdr:colOff>63500</xdr:colOff>
                    <xdr:row>72</xdr:row>
                    <xdr:rowOff>177800</xdr:rowOff>
                  </from>
                  <to>
                    <xdr:col>4</xdr:col>
                    <xdr:colOff>266700</xdr:colOff>
                    <xdr:row>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44" name="Group Box 120">
              <controlPr defaultSize="0" autoFill="0" autoPict="0">
                <anchor moveWithCells="1">
                  <from>
                    <xdr:col>4</xdr:col>
                    <xdr:colOff>0</xdr:colOff>
                    <xdr:row>70</xdr:row>
                    <xdr:rowOff>0</xdr:rowOff>
                  </from>
                  <to>
                    <xdr:col>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45" name="Group Box 125">
              <controlPr defaultSize="0" autoFill="0" autoPict="0">
                <anchor moveWithCells="1">
                  <from>
                    <xdr:col>4</xdr:col>
                    <xdr:colOff>0</xdr:colOff>
                    <xdr:row>75</xdr:row>
                    <xdr:rowOff>0</xdr:rowOff>
                  </from>
                  <to>
                    <xdr:col>5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46" name="Option Button 126">
              <controlPr defaultSize="0" autoFill="0" autoLine="0" autoPict="0">
                <anchor moveWithCells="1">
                  <from>
                    <xdr:col>4</xdr:col>
                    <xdr:colOff>44450</xdr:colOff>
                    <xdr:row>75</xdr:row>
                    <xdr:rowOff>6350</xdr:rowOff>
                  </from>
                  <to>
                    <xdr:col>4</xdr:col>
                    <xdr:colOff>228600</xdr:colOff>
                    <xdr:row>75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47" name="Option Button 127">
              <controlPr defaultSize="0" autoFill="0" autoLine="0" autoPict="0">
                <anchor moveWithCells="1">
                  <from>
                    <xdr:col>4</xdr:col>
                    <xdr:colOff>44450</xdr:colOff>
                    <xdr:row>75</xdr:row>
                    <xdr:rowOff>184150</xdr:rowOff>
                  </from>
                  <to>
                    <xdr:col>4</xdr:col>
                    <xdr:colOff>234950</xdr:colOff>
                    <xdr:row>76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48" name="Option Button 128">
              <controlPr defaultSize="0" autoFill="0" autoLine="0" autoPict="0">
                <anchor moveWithCells="1">
                  <from>
                    <xdr:col>4</xdr:col>
                    <xdr:colOff>44450</xdr:colOff>
                    <xdr:row>76</xdr:row>
                    <xdr:rowOff>177800</xdr:rowOff>
                  </from>
                  <to>
                    <xdr:col>4</xdr:col>
                    <xdr:colOff>234950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49" name="Option Button 129">
              <controlPr defaultSize="0" autoFill="0" autoLine="0" autoPict="0">
                <anchor moveWithCells="1">
                  <from>
                    <xdr:col>4</xdr:col>
                    <xdr:colOff>38100</xdr:colOff>
                    <xdr:row>78</xdr:row>
                    <xdr:rowOff>12700</xdr:rowOff>
                  </from>
                  <to>
                    <xdr:col>4</xdr:col>
                    <xdr:colOff>222250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50" name="Group Box 130">
              <controlPr defaultSize="0" autoFill="0" autoPict="0">
                <anchor moveWithCells="1">
                  <from>
                    <xdr:col>4</xdr:col>
                    <xdr:colOff>0</xdr:colOff>
                    <xdr:row>80</xdr:row>
                    <xdr:rowOff>0</xdr:rowOff>
                  </from>
                  <to>
                    <xdr:col>5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1" name="Option Button 131">
              <controlPr defaultSize="0" autoFill="0" autoLine="0" autoPict="0">
                <anchor moveWithCells="1">
                  <from>
                    <xdr:col>4</xdr:col>
                    <xdr:colOff>38100</xdr:colOff>
                    <xdr:row>80</xdr:row>
                    <xdr:rowOff>25400</xdr:rowOff>
                  </from>
                  <to>
                    <xdr:col>4</xdr:col>
                    <xdr:colOff>241300</xdr:colOff>
                    <xdr:row>81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52" name="Option Button 132">
              <controlPr defaultSize="0" autoFill="0" autoLine="0" autoPict="0">
                <anchor moveWithCells="1">
                  <from>
                    <xdr:col>4</xdr:col>
                    <xdr:colOff>38100</xdr:colOff>
                    <xdr:row>81</xdr:row>
                    <xdr:rowOff>0</xdr:rowOff>
                  </from>
                  <to>
                    <xdr:col>4</xdr:col>
                    <xdr:colOff>234950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53" name="Option Button 133">
              <controlPr defaultSize="0" autoFill="0" autoLine="0" autoPict="0">
                <anchor moveWithCells="1">
                  <from>
                    <xdr:col>4</xdr:col>
                    <xdr:colOff>38100</xdr:colOff>
                    <xdr:row>82</xdr:row>
                    <xdr:rowOff>0</xdr:rowOff>
                  </from>
                  <to>
                    <xdr:col>4</xdr:col>
                    <xdr:colOff>241300</xdr:colOff>
                    <xdr:row>82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54" name="Group Box 134">
              <controlPr defaultSize="0" autoFill="0" autoPict="0">
                <anchor moveWithCells="1">
                  <from>
                    <xdr:col>4</xdr:col>
                    <xdr:colOff>0</xdr:colOff>
                    <xdr:row>84</xdr:row>
                    <xdr:rowOff>0</xdr:rowOff>
                  </from>
                  <to>
                    <xdr:col>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55" name="Option Button 135">
              <controlPr defaultSize="0" autoFill="0" autoLine="0" autoPict="0">
                <anchor moveWithCells="1">
                  <from>
                    <xdr:col>4</xdr:col>
                    <xdr:colOff>63500</xdr:colOff>
                    <xdr:row>84</xdr:row>
                    <xdr:rowOff>25400</xdr:rowOff>
                  </from>
                  <to>
                    <xdr:col>4</xdr:col>
                    <xdr:colOff>279400</xdr:colOff>
                    <xdr:row>84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56" name="Option Button 136">
              <controlPr defaultSize="0" autoFill="0" autoLine="0" autoPict="0">
                <anchor moveWithCells="1">
                  <from>
                    <xdr:col>4</xdr:col>
                    <xdr:colOff>63500</xdr:colOff>
                    <xdr:row>84</xdr:row>
                    <xdr:rowOff>184150</xdr:rowOff>
                  </from>
                  <to>
                    <xdr:col>4</xdr:col>
                    <xdr:colOff>254000</xdr:colOff>
                    <xdr:row>85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57" name="Option Button 137">
              <controlPr defaultSize="0" autoFill="0" autoLine="0" autoPict="0">
                <anchor moveWithCells="1">
                  <from>
                    <xdr:col>4</xdr:col>
                    <xdr:colOff>63500</xdr:colOff>
                    <xdr:row>85</xdr:row>
                    <xdr:rowOff>184150</xdr:rowOff>
                  </from>
                  <to>
                    <xdr:col>4</xdr:col>
                    <xdr:colOff>260350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58" name="Group Box 138">
              <controlPr defaultSize="0" autoFill="0" autoPict="0">
                <anchor moveWithCells="1">
                  <from>
                    <xdr:col>3</xdr:col>
                    <xdr:colOff>2463800</xdr:colOff>
                    <xdr:row>88</xdr:row>
                    <xdr:rowOff>0</xdr:rowOff>
                  </from>
                  <to>
                    <xdr:col>5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59" name="Group Box 143">
              <controlPr defaultSize="0" autoFill="0" autoPict="0">
                <anchor moveWithCells="1">
                  <from>
                    <xdr:col>4</xdr:col>
                    <xdr:colOff>0</xdr:colOff>
                    <xdr:row>92</xdr:row>
                    <xdr:rowOff>0</xdr:rowOff>
                  </from>
                  <to>
                    <xdr:col>5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60" name="Option Button 144">
              <controlPr defaultSize="0" autoFill="0" autoLine="0" autoPict="0">
                <anchor moveWithCells="1">
                  <from>
                    <xdr:col>4</xdr:col>
                    <xdr:colOff>44450</xdr:colOff>
                    <xdr:row>92</xdr:row>
                    <xdr:rowOff>6350</xdr:rowOff>
                  </from>
                  <to>
                    <xdr:col>4</xdr:col>
                    <xdr:colOff>234950</xdr:colOff>
                    <xdr:row>92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61" name="Option Button 145">
              <controlPr defaultSize="0" autoFill="0" autoLine="0" autoPict="0">
                <anchor moveWithCells="1">
                  <from>
                    <xdr:col>4</xdr:col>
                    <xdr:colOff>44450</xdr:colOff>
                    <xdr:row>92</xdr:row>
                    <xdr:rowOff>177800</xdr:rowOff>
                  </from>
                  <to>
                    <xdr:col>4</xdr:col>
                    <xdr:colOff>260350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62" name="Option Button 147">
              <controlPr defaultSize="0" autoFill="0" autoLine="0" autoPict="0">
                <anchor moveWithCells="1">
                  <from>
                    <xdr:col>4</xdr:col>
                    <xdr:colOff>50800</xdr:colOff>
                    <xdr:row>93</xdr:row>
                    <xdr:rowOff>184150</xdr:rowOff>
                  </from>
                  <to>
                    <xdr:col>4</xdr:col>
                    <xdr:colOff>260350</xdr:colOff>
                    <xdr:row>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63" name="Group Box 148">
              <controlPr defaultSize="0" autoFill="0" autoPict="0">
                <anchor moveWithCells="1">
                  <from>
                    <xdr:col>4</xdr:col>
                    <xdr:colOff>0</xdr:colOff>
                    <xdr:row>96</xdr:row>
                    <xdr:rowOff>0</xdr:rowOff>
                  </from>
                  <to>
                    <xdr:col>5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64" name="Option Button 150">
              <controlPr defaultSize="0" autoFill="0" autoLine="0" autoPict="0">
                <anchor moveWithCells="1">
                  <from>
                    <xdr:col>4</xdr:col>
                    <xdr:colOff>50800</xdr:colOff>
                    <xdr:row>96</xdr:row>
                    <xdr:rowOff>6350</xdr:rowOff>
                  </from>
                  <to>
                    <xdr:col>4</xdr:col>
                    <xdr:colOff>234950</xdr:colOff>
                    <xdr:row>96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65" name="Option Button 151">
              <controlPr defaultSize="0" autoFill="0" autoLine="0" autoPict="0">
                <anchor moveWithCells="1">
                  <from>
                    <xdr:col>4</xdr:col>
                    <xdr:colOff>50800</xdr:colOff>
                    <xdr:row>96</xdr:row>
                    <xdr:rowOff>190500</xdr:rowOff>
                  </from>
                  <to>
                    <xdr:col>4</xdr:col>
                    <xdr:colOff>247650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66" name="Option Button 154">
              <controlPr defaultSize="0" autoFill="0" autoLine="0" autoPict="0">
                <anchor moveWithCells="1">
                  <from>
                    <xdr:col>4</xdr:col>
                    <xdr:colOff>50800</xdr:colOff>
                    <xdr:row>98</xdr:row>
                    <xdr:rowOff>6350</xdr:rowOff>
                  </from>
                  <to>
                    <xdr:col>4</xdr:col>
                    <xdr:colOff>222250</xdr:colOff>
                    <xdr:row>98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67" name="Group Box 156">
              <controlPr defaultSize="0" autoFill="0" autoPict="0">
                <anchor moveWithCells="1">
                  <from>
                    <xdr:col>4</xdr:col>
                    <xdr:colOff>0</xdr:colOff>
                    <xdr:row>102</xdr:row>
                    <xdr:rowOff>0</xdr:rowOff>
                  </from>
                  <to>
                    <xdr:col>5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68" name="Option Button 157">
              <controlPr defaultSize="0" autoFill="0" autoLine="0" autoPict="0">
                <anchor moveWithCells="1">
                  <from>
                    <xdr:col>4</xdr:col>
                    <xdr:colOff>50800</xdr:colOff>
                    <xdr:row>102</xdr:row>
                    <xdr:rowOff>12700</xdr:rowOff>
                  </from>
                  <to>
                    <xdr:col>4</xdr:col>
                    <xdr:colOff>266700</xdr:colOff>
                    <xdr:row>102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69" name="Option Button 158">
              <controlPr defaultSize="0" autoFill="0" autoLine="0" autoPict="0">
                <anchor moveWithCells="1">
                  <from>
                    <xdr:col>4</xdr:col>
                    <xdr:colOff>50800</xdr:colOff>
                    <xdr:row>103</xdr:row>
                    <xdr:rowOff>0</xdr:rowOff>
                  </from>
                  <to>
                    <xdr:col>4</xdr:col>
                    <xdr:colOff>260350</xdr:colOff>
                    <xdr:row>103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70" name="Option Button 159">
              <controlPr defaultSize="0" autoFill="0" autoLine="0" autoPict="0">
                <anchor moveWithCells="1">
                  <from>
                    <xdr:col>4</xdr:col>
                    <xdr:colOff>44450</xdr:colOff>
                    <xdr:row>104</xdr:row>
                    <xdr:rowOff>0</xdr:rowOff>
                  </from>
                  <to>
                    <xdr:col>4</xdr:col>
                    <xdr:colOff>247650</xdr:colOff>
                    <xdr:row>104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71" name="Group Box 160">
              <controlPr defaultSize="0" autoFill="0" autoPict="0">
                <anchor moveWithCells="1">
                  <from>
                    <xdr:col>4</xdr:col>
                    <xdr:colOff>0</xdr:colOff>
                    <xdr:row>105</xdr:row>
                    <xdr:rowOff>381000</xdr:rowOff>
                  </from>
                  <to>
                    <xdr:col>5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72" name="Option Button 162">
              <controlPr defaultSize="0" autoFill="0" autoLine="0" autoPict="0">
                <anchor moveWithCells="1">
                  <from>
                    <xdr:col>4</xdr:col>
                    <xdr:colOff>50800</xdr:colOff>
                    <xdr:row>106</xdr:row>
                    <xdr:rowOff>6350</xdr:rowOff>
                  </from>
                  <to>
                    <xdr:col>4</xdr:col>
                    <xdr:colOff>234950</xdr:colOff>
                    <xdr:row>106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73" name="Option Button 163">
              <controlPr defaultSize="0" autoFill="0" autoLine="0" autoPict="0">
                <anchor moveWithCells="1">
                  <from>
                    <xdr:col>4</xdr:col>
                    <xdr:colOff>50800</xdr:colOff>
                    <xdr:row>106</xdr:row>
                    <xdr:rowOff>184150</xdr:rowOff>
                  </from>
                  <to>
                    <xdr:col>4</xdr:col>
                    <xdr:colOff>241300</xdr:colOff>
                    <xdr:row>107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74" name="Option Button 164">
              <controlPr defaultSize="0" autoFill="0" autoLine="0" autoPict="0">
                <anchor moveWithCells="1">
                  <from>
                    <xdr:col>4</xdr:col>
                    <xdr:colOff>50800</xdr:colOff>
                    <xdr:row>107</xdr:row>
                    <xdr:rowOff>190500</xdr:rowOff>
                  </from>
                  <to>
                    <xdr:col>4</xdr:col>
                    <xdr:colOff>241300</xdr:colOff>
                    <xdr:row>108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75" name="Option Button 165">
              <controlPr defaultSize="0" autoFill="0" autoLine="0" autoPict="0">
                <anchor moveWithCells="1">
                  <from>
                    <xdr:col>4</xdr:col>
                    <xdr:colOff>50800</xdr:colOff>
                    <xdr:row>108</xdr:row>
                    <xdr:rowOff>184150</xdr:rowOff>
                  </from>
                  <to>
                    <xdr:col>4</xdr:col>
                    <xdr:colOff>234950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76" name="Group Box 166">
              <controlPr defaultSize="0" autoFill="0" autoPict="0">
                <anchor moveWithCells="1">
                  <from>
                    <xdr:col>4</xdr:col>
                    <xdr:colOff>0</xdr:colOff>
                    <xdr:row>111</xdr:row>
                    <xdr:rowOff>0</xdr:rowOff>
                  </from>
                  <to>
                    <xdr:col>5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77" name="Group Box 171">
              <controlPr defaultSize="0" autoFill="0" autoPict="0">
                <anchor moveWithCells="1">
                  <from>
                    <xdr:col>4</xdr:col>
                    <xdr:colOff>0</xdr:colOff>
                    <xdr:row>117</xdr:row>
                    <xdr:rowOff>0</xdr:rowOff>
                  </from>
                  <to>
                    <xdr:col>5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78" name="Option Button 172">
              <controlPr defaultSize="0" autoFill="0" autoLine="0" autoPict="0">
                <anchor moveWithCells="1">
                  <from>
                    <xdr:col>4</xdr:col>
                    <xdr:colOff>50800</xdr:colOff>
                    <xdr:row>117</xdr:row>
                    <xdr:rowOff>12700</xdr:rowOff>
                  </from>
                  <to>
                    <xdr:col>4</xdr:col>
                    <xdr:colOff>241300</xdr:colOff>
                    <xdr:row>117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9" name="Option Button 174">
              <controlPr defaultSize="0" autoFill="0" autoLine="0" autoPict="0">
                <anchor moveWithCells="1">
                  <from>
                    <xdr:col>4</xdr:col>
                    <xdr:colOff>50800</xdr:colOff>
                    <xdr:row>118</xdr:row>
                    <xdr:rowOff>0</xdr:rowOff>
                  </from>
                  <to>
                    <xdr:col>4</xdr:col>
                    <xdr:colOff>260350</xdr:colOff>
                    <xdr:row>118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80" name="Option Button 175">
              <controlPr defaultSize="0" autoFill="0" autoLine="0" autoPict="0">
                <anchor moveWithCells="1">
                  <from>
                    <xdr:col>4</xdr:col>
                    <xdr:colOff>50800</xdr:colOff>
                    <xdr:row>119</xdr:row>
                    <xdr:rowOff>0</xdr:rowOff>
                  </from>
                  <to>
                    <xdr:col>4</xdr:col>
                    <xdr:colOff>254000</xdr:colOff>
                    <xdr:row>119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81" name="Group Box 176">
              <controlPr defaultSize="0" autoFill="0" autoPict="0">
                <anchor moveWithCells="1">
                  <from>
                    <xdr:col>4</xdr:col>
                    <xdr:colOff>0</xdr:colOff>
                    <xdr:row>121</xdr:row>
                    <xdr:rowOff>0</xdr:rowOff>
                  </from>
                  <to>
                    <xdr:col>5</xdr:col>
                    <xdr:colOff>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82" name="Option Button 178">
              <controlPr defaultSize="0" autoFill="0" autoLine="0" autoPict="0">
                <anchor moveWithCells="1">
                  <from>
                    <xdr:col>4</xdr:col>
                    <xdr:colOff>50800</xdr:colOff>
                    <xdr:row>121</xdr:row>
                    <xdr:rowOff>25400</xdr:rowOff>
                  </from>
                  <to>
                    <xdr:col>4</xdr:col>
                    <xdr:colOff>234950</xdr:colOff>
                    <xdr:row>121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83" name="Option Button 179">
              <controlPr defaultSize="0" autoFill="0" autoLine="0" autoPict="0">
                <anchor moveWithCells="1">
                  <from>
                    <xdr:col>4</xdr:col>
                    <xdr:colOff>50800</xdr:colOff>
                    <xdr:row>121</xdr:row>
                    <xdr:rowOff>177800</xdr:rowOff>
                  </from>
                  <to>
                    <xdr:col>4</xdr:col>
                    <xdr:colOff>241300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84" name="Option Button 180">
              <controlPr defaultSize="0" autoFill="0" autoLine="0" autoPict="0">
                <anchor moveWithCells="1">
                  <from>
                    <xdr:col>4</xdr:col>
                    <xdr:colOff>50800</xdr:colOff>
                    <xdr:row>122</xdr:row>
                    <xdr:rowOff>190500</xdr:rowOff>
                  </from>
                  <to>
                    <xdr:col>4</xdr:col>
                    <xdr:colOff>254000</xdr:colOff>
                    <xdr:row>123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85" name="Option Button 181">
              <controlPr defaultSize="0" autoFill="0" autoLine="0" autoPict="0">
                <anchor moveWithCells="1">
                  <from>
                    <xdr:col>4</xdr:col>
                    <xdr:colOff>50800</xdr:colOff>
                    <xdr:row>124</xdr:row>
                    <xdr:rowOff>6350</xdr:rowOff>
                  </from>
                  <to>
                    <xdr:col>4</xdr:col>
                    <xdr:colOff>260350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6" name="Option Button 183">
              <controlPr defaultSize="0" autoFill="0" autoLine="0" autoPict="0">
                <anchor moveWithCells="1">
                  <from>
                    <xdr:col>4</xdr:col>
                    <xdr:colOff>44450</xdr:colOff>
                    <xdr:row>126</xdr:row>
                    <xdr:rowOff>25400</xdr:rowOff>
                  </from>
                  <to>
                    <xdr:col>4</xdr:col>
                    <xdr:colOff>234950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87" name="Option Button 184">
              <controlPr defaultSize="0" autoFill="0" autoLine="0" autoPict="0">
                <anchor moveWithCells="1">
                  <from>
                    <xdr:col>4</xdr:col>
                    <xdr:colOff>44450</xdr:colOff>
                    <xdr:row>127</xdr:row>
                    <xdr:rowOff>6350</xdr:rowOff>
                  </from>
                  <to>
                    <xdr:col>4</xdr:col>
                    <xdr:colOff>228600</xdr:colOff>
                    <xdr:row>127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88" name="Option Button 185">
              <controlPr defaultSize="0" autoFill="0" autoLine="0" autoPict="0">
                <anchor moveWithCells="1">
                  <from>
                    <xdr:col>4</xdr:col>
                    <xdr:colOff>44450</xdr:colOff>
                    <xdr:row>127</xdr:row>
                    <xdr:rowOff>165100</xdr:rowOff>
                  </from>
                  <to>
                    <xdr:col>4</xdr:col>
                    <xdr:colOff>234950</xdr:colOff>
                    <xdr:row>128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89" name="Group Box 182">
              <controlPr defaultSize="0" autoFill="0" autoPict="0">
                <anchor moveWithCells="1">
                  <from>
                    <xdr:col>4</xdr:col>
                    <xdr:colOff>0</xdr:colOff>
                    <xdr:row>126</xdr:row>
                    <xdr:rowOff>0</xdr:rowOff>
                  </from>
                  <to>
                    <xdr:col>5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90" name="Group Box 186">
              <controlPr defaultSize="0" autoFill="0" autoPict="0">
                <anchor moveWithCells="1">
                  <from>
                    <xdr:col>4</xdr:col>
                    <xdr:colOff>0</xdr:colOff>
                    <xdr:row>129</xdr:row>
                    <xdr:rowOff>381000</xdr:rowOff>
                  </from>
                  <to>
                    <xdr:col>5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91" name="Option Button 187">
              <controlPr defaultSize="0" autoFill="0" autoLine="0" autoPict="0">
                <anchor moveWithCells="1">
                  <from>
                    <xdr:col>4</xdr:col>
                    <xdr:colOff>44450</xdr:colOff>
                    <xdr:row>130</xdr:row>
                    <xdr:rowOff>25400</xdr:rowOff>
                  </from>
                  <to>
                    <xdr:col>4</xdr:col>
                    <xdr:colOff>247650</xdr:colOff>
                    <xdr:row>130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92" name="Option Button 188">
              <controlPr defaultSize="0" autoFill="0" autoLine="0" autoPict="0">
                <anchor moveWithCells="1">
                  <from>
                    <xdr:col>4</xdr:col>
                    <xdr:colOff>44450</xdr:colOff>
                    <xdr:row>131</xdr:row>
                    <xdr:rowOff>0</xdr:rowOff>
                  </from>
                  <to>
                    <xdr:col>4</xdr:col>
                    <xdr:colOff>241300</xdr:colOff>
                    <xdr:row>131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93" name="Group Box 189">
              <controlPr defaultSize="0" autoFill="0" autoPict="0">
                <anchor moveWithCells="1">
                  <from>
                    <xdr:col>4</xdr:col>
                    <xdr:colOff>0</xdr:colOff>
                    <xdr:row>133</xdr:row>
                    <xdr:rowOff>0</xdr:rowOff>
                  </from>
                  <to>
                    <xdr:col>5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94" name="Option Button 196">
              <controlPr defaultSize="0" autoFill="0" autoLine="0" autoPict="0">
                <anchor moveWithCells="1">
                  <from>
                    <xdr:col>4</xdr:col>
                    <xdr:colOff>44450</xdr:colOff>
                    <xdr:row>139</xdr:row>
                    <xdr:rowOff>12700</xdr:rowOff>
                  </from>
                  <to>
                    <xdr:col>4</xdr:col>
                    <xdr:colOff>241300</xdr:colOff>
                    <xdr:row>139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95" name="Option Button 197">
              <controlPr defaultSize="0" autoFill="0" autoLine="0" autoPict="0">
                <anchor moveWithCells="1">
                  <from>
                    <xdr:col>4</xdr:col>
                    <xdr:colOff>44450</xdr:colOff>
                    <xdr:row>139</xdr:row>
                    <xdr:rowOff>184150</xdr:rowOff>
                  </from>
                  <to>
                    <xdr:col>4</xdr:col>
                    <xdr:colOff>254000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96" name="Option Button 198">
              <controlPr defaultSize="0" autoFill="0" autoLine="0" autoPict="0">
                <anchor moveWithCells="1">
                  <from>
                    <xdr:col>4</xdr:col>
                    <xdr:colOff>44450</xdr:colOff>
                    <xdr:row>141</xdr:row>
                    <xdr:rowOff>0</xdr:rowOff>
                  </from>
                  <to>
                    <xdr:col>4</xdr:col>
                    <xdr:colOff>254000</xdr:colOff>
                    <xdr:row>141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97" name="Group Box 195">
              <controlPr defaultSize="0" autoFill="0" autoPict="0">
                <anchor moveWithCells="1">
                  <from>
                    <xdr:col>4</xdr:col>
                    <xdr:colOff>0</xdr:colOff>
                    <xdr:row>139</xdr:row>
                    <xdr:rowOff>0</xdr:rowOff>
                  </from>
                  <to>
                    <xdr:col>5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98" name="Group Box 199">
              <controlPr defaultSize="0" autoFill="0" autoPict="0">
                <anchor moveWithCells="1">
                  <from>
                    <xdr:col>3</xdr:col>
                    <xdr:colOff>2463800</xdr:colOff>
                    <xdr:row>143</xdr:row>
                    <xdr:rowOff>0</xdr:rowOff>
                  </from>
                  <to>
                    <xdr:col>5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99" name="Option Button 200">
              <controlPr defaultSize="0" autoFill="0" autoLine="0" autoPict="0">
                <anchor moveWithCells="1">
                  <from>
                    <xdr:col>4</xdr:col>
                    <xdr:colOff>50800</xdr:colOff>
                    <xdr:row>143</xdr:row>
                    <xdr:rowOff>12700</xdr:rowOff>
                  </from>
                  <to>
                    <xdr:col>4</xdr:col>
                    <xdr:colOff>234950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00" name="Option Button 202">
              <controlPr defaultSize="0" autoFill="0" autoLine="0" autoPict="0">
                <anchor moveWithCells="1">
                  <from>
                    <xdr:col>4</xdr:col>
                    <xdr:colOff>50800</xdr:colOff>
                    <xdr:row>143</xdr:row>
                    <xdr:rowOff>190500</xdr:rowOff>
                  </from>
                  <to>
                    <xdr:col>4</xdr:col>
                    <xdr:colOff>292100</xdr:colOff>
                    <xdr:row>144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01" name="Option Button 203">
              <controlPr defaultSize="0" autoFill="0" autoLine="0" autoPict="0">
                <anchor moveWithCells="1">
                  <from>
                    <xdr:col>4</xdr:col>
                    <xdr:colOff>50800</xdr:colOff>
                    <xdr:row>144</xdr:row>
                    <xdr:rowOff>190500</xdr:rowOff>
                  </from>
                  <to>
                    <xdr:col>4</xdr:col>
                    <xdr:colOff>260350</xdr:colOff>
                    <xdr:row>145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02" name="Option Button 206">
              <controlPr defaultSize="0" autoFill="0" autoLine="0" autoPict="0">
                <anchor moveWithCells="1">
                  <from>
                    <xdr:col>4</xdr:col>
                    <xdr:colOff>50800</xdr:colOff>
                    <xdr:row>147</xdr:row>
                    <xdr:rowOff>25400</xdr:rowOff>
                  </from>
                  <to>
                    <xdr:col>4</xdr:col>
                    <xdr:colOff>254000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03" name="Option Button 207">
              <controlPr defaultSize="0" autoFill="0" autoLine="0" autoPict="0">
                <anchor moveWithCells="1">
                  <from>
                    <xdr:col>4</xdr:col>
                    <xdr:colOff>50800</xdr:colOff>
                    <xdr:row>147</xdr:row>
                    <xdr:rowOff>190500</xdr:rowOff>
                  </from>
                  <to>
                    <xdr:col>4</xdr:col>
                    <xdr:colOff>266700</xdr:colOff>
                    <xdr:row>148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04" name="Option Button 208">
              <controlPr defaultSize="0" autoFill="0" autoLine="0" autoPict="0">
                <anchor moveWithCells="1">
                  <from>
                    <xdr:col>4</xdr:col>
                    <xdr:colOff>50800</xdr:colOff>
                    <xdr:row>148</xdr:row>
                    <xdr:rowOff>184150</xdr:rowOff>
                  </from>
                  <to>
                    <xdr:col>4</xdr:col>
                    <xdr:colOff>234950</xdr:colOff>
                    <xdr:row>149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05" name="Group Box 204">
              <controlPr defaultSize="0" autoFill="0" autoPict="0">
                <anchor moveWithCells="1">
                  <from>
                    <xdr:col>4</xdr:col>
                    <xdr:colOff>0</xdr:colOff>
                    <xdr:row>147</xdr:row>
                    <xdr:rowOff>0</xdr:rowOff>
                  </from>
                  <to>
                    <xdr:col>5</xdr:col>
                    <xdr:colOff>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06" name="Group Box 209">
              <controlPr defaultSize="0" autoFill="0" autoPict="0">
                <anchor moveWithCells="1">
                  <from>
                    <xdr:col>4</xdr:col>
                    <xdr:colOff>0</xdr:colOff>
                    <xdr:row>151</xdr:row>
                    <xdr:rowOff>0</xdr:rowOff>
                  </from>
                  <to>
                    <xdr:col>5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07" name="Option Button 210">
              <controlPr defaultSize="0" autoFill="0" autoLine="0" autoPict="0">
                <anchor moveWithCells="1">
                  <from>
                    <xdr:col>4</xdr:col>
                    <xdr:colOff>50800</xdr:colOff>
                    <xdr:row>151</xdr:row>
                    <xdr:rowOff>12700</xdr:rowOff>
                  </from>
                  <to>
                    <xdr:col>4</xdr:col>
                    <xdr:colOff>228600</xdr:colOff>
                    <xdr:row>151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08" name="Option Button 211">
              <controlPr defaultSize="0" autoFill="0" autoLine="0" autoPict="0">
                <anchor moveWithCells="1">
                  <from>
                    <xdr:col>4</xdr:col>
                    <xdr:colOff>57150</xdr:colOff>
                    <xdr:row>152</xdr:row>
                    <xdr:rowOff>6350</xdr:rowOff>
                  </from>
                  <to>
                    <xdr:col>4</xdr:col>
                    <xdr:colOff>254000</xdr:colOff>
                    <xdr:row>152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09" name="Option Button 212">
              <controlPr defaultSize="0" autoFill="0" autoLine="0" autoPict="0">
                <anchor moveWithCells="1">
                  <from>
                    <xdr:col>4</xdr:col>
                    <xdr:colOff>57150</xdr:colOff>
                    <xdr:row>152</xdr:row>
                    <xdr:rowOff>184150</xdr:rowOff>
                  </from>
                  <to>
                    <xdr:col>4</xdr:col>
                    <xdr:colOff>247650</xdr:colOff>
                    <xdr:row>153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10" name="Group Box 213">
              <controlPr defaultSize="0" autoFill="0" autoPict="0">
                <anchor moveWithCells="1">
                  <from>
                    <xdr:col>4</xdr:col>
                    <xdr:colOff>0</xdr:colOff>
                    <xdr:row>155</xdr:row>
                    <xdr:rowOff>0</xdr:rowOff>
                  </from>
                  <to>
                    <xdr:col>5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11" name="Option Button 214">
              <controlPr defaultSize="0" autoFill="0" autoLine="0" autoPict="0">
                <anchor moveWithCells="1">
                  <from>
                    <xdr:col>4</xdr:col>
                    <xdr:colOff>44450</xdr:colOff>
                    <xdr:row>155</xdr:row>
                    <xdr:rowOff>25400</xdr:rowOff>
                  </from>
                  <to>
                    <xdr:col>4</xdr:col>
                    <xdr:colOff>234950</xdr:colOff>
                    <xdr:row>155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12" name="Option Button 216">
              <controlPr defaultSize="0" autoFill="0" autoLine="0" autoPict="0">
                <anchor moveWithCells="1">
                  <from>
                    <xdr:col>4</xdr:col>
                    <xdr:colOff>50800</xdr:colOff>
                    <xdr:row>155</xdr:row>
                    <xdr:rowOff>190500</xdr:rowOff>
                  </from>
                  <to>
                    <xdr:col>4</xdr:col>
                    <xdr:colOff>234950</xdr:colOff>
                    <xdr:row>156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13" name="Option Button 217">
              <controlPr defaultSize="0" autoFill="0" autoLine="0" autoPict="0">
                <anchor moveWithCells="1">
                  <from>
                    <xdr:col>4</xdr:col>
                    <xdr:colOff>57150</xdr:colOff>
                    <xdr:row>157</xdr:row>
                    <xdr:rowOff>6350</xdr:rowOff>
                  </from>
                  <to>
                    <xdr:col>4</xdr:col>
                    <xdr:colOff>228600</xdr:colOff>
                    <xdr:row>157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14" name="Option Button 219">
              <controlPr defaultSize="0" autoFill="0" autoLine="0" autoPict="0">
                <anchor moveWithCells="1">
                  <from>
                    <xdr:col>4</xdr:col>
                    <xdr:colOff>44450</xdr:colOff>
                    <xdr:row>159</xdr:row>
                    <xdr:rowOff>25400</xdr:rowOff>
                  </from>
                  <to>
                    <xdr:col>4</xdr:col>
                    <xdr:colOff>228600</xdr:colOff>
                    <xdr:row>159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15" name="Option Button 221">
              <controlPr defaultSize="0" autoFill="0" autoLine="0" autoPict="0">
                <anchor moveWithCells="1">
                  <from>
                    <xdr:col>4</xdr:col>
                    <xdr:colOff>44450</xdr:colOff>
                    <xdr:row>159</xdr:row>
                    <xdr:rowOff>190500</xdr:rowOff>
                  </from>
                  <to>
                    <xdr:col>4</xdr:col>
                    <xdr:colOff>234950</xdr:colOff>
                    <xdr:row>160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16" name="Option Button 222">
              <controlPr defaultSize="0" autoFill="0" autoLine="0" autoPict="0">
                <anchor moveWithCells="1">
                  <from>
                    <xdr:col>4</xdr:col>
                    <xdr:colOff>44450</xdr:colOff>
                    <xdr:row>160</xdr:row>
                    <xdr:rowOff>184150</xdr:rowOff>
                  </from>
                  <to>
                    <xdr:col>4</xdr:col>
                    <xdr:colOff>228600</xdr:colOff>
                    <xdr:row>161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17" name="Group Box 218">
              <controlPr defaultSize="0" autoFill="0" autoPict="0">
                <anchor moveWithCells="1">
                  <from>
                    <xdr:col>3</xdr:col>
                    <xdr:colOff>2463800</xdr:colOff>
                    <xdr:row>158</xdr:row>
                    <xdr:rowOff>381000</xdr:rowOff>
                  </from>
                  <to>
                    <xdr:col>5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18" name="Option Button 224">
              <controlPr defaultSize="0" autoFill="0" autoLine="0" autoPict="0">
                <anchor moveWithCells="1">
                  <from>
                    <xdr:col>4</xdr:col>
                    <xdr:colOff>31750</xdr:colOff>
                    <xdr:row>13</xdr:row>
                    <xdr:rowOff>165100</xdr:rowOff>
                  </from>
                  <to>
                    <xdr:col>4</xdr:col>
                    <xdr:colOff>234950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19" name="Option Button 225">
              <controlPr defaultSize="0" autoFill="0" autoLine="0" autoPict="0">
                <anchor moveWithCells="1">
                  <from>
                    <xdr:col>4</xdr:col>
                    <xdr:colOff>31750</xdr:colOff>
                    <xdr:row>14</xdr:row>
                    <xdr:rowOff>190500</xdr:rowOff>
                  </from>
                  <to>
                    <xdr:col>4</xdr:col>
                    <xdr:colOff>241300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20" name="Option Button 226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184150</xdr:rowOff>
                  </from>
                  <to>
                    <xdr:col>4</xdr:col>
                    <xdr:colOff>222250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21" name="Option Button 227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190500</xdr:rowOff>
                  </from>
                  <to>
                    <xdr:col>4</xdr:col>
                    <xdr:colOff>228600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22" name="Option Button 230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12700</xdr:rowOff>
                  </from>
                  <to>
                    <xdr:col>4</xdr:col>
                    <xdr:colOff>228600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23" name="Option Button 231">
              <controlPr defaultSize="0" autoFill="0" autoLine="0" autoPict="0">
                <anchor moveWithCells="1">
                  <from>
                    <xdr:col>4</xdr:col>
                    <xdr:colOff>31750</xdr:colOff>
                    <xdr:row>20</xdr:row>
                    <xdr:rowOff>0</xdr:rowOff>
                  </from>
                  <to>
                    <xdr:col>4</xdr:col>
                    <xdr:colOff>234950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24" name="Option Button 232">
              <controlPr defaultSize="0" autoFill="0" autoLine="0" autoPict="0">
                <anchor moveWithCells="1">
                  <from>
                    <xdr:col>4</xdr:col>
                    <xdr:colOff>31750</xdr:colOff>
                    <xdr:row>20</xdr:row>
                    <xdr:rowOff>190500</xdr:rowOff>
                  </from>
                  <to>
                    <xdr:col>4</xdr:col>
                    <xdr:colOff>203200</xdr:colOff>
                    <xdr:row>21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25" name="Option Button 233">
              <controlPr defaultSize="0" autoFill="0" autoLine="0" autoPict="0">
                <anchor moveWithCells="1">
                  <from>
                    <xdr:col>4</xdr:col>
                    <xdr:colOff>31750</xdr:colOff>
                    <xdr:row>21</xdr:row>
                    <xdr:rowOff>190500</xdr:rowOff>
                  </from>
                  <to>
                    <xdr:col>4</xdr:col>
                    <xdr:colOff>228600</xdr:colOff>
                    <xdr:row>22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26" name="Option Button 234">
              <controlPr defaultSize="0" autoFill="0" autoLine="0" autoPict="0">
                <anchor moveWithCells="1">
                  <from>
                    <xdr:col>4</xdr:col>
                    <xdr:colOff>31750</xdr:colOff>
                    <xdr:row>23</xdr:row>
                    <xdr:rowOff>0</xdr:rowOff>
                  </from>
                  <to>
                    <xdr:col>4</xdr:col>
                    <xdr:colOff>228600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27" name="Option Button 235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0</xdr:rowOff>
                  </from>
                  <to>
                    <xdr:col>4</xdr:col>
                    <xdr:colOff>222250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28" name="Option Button 236">
              <controlPr defaultSize="0" autoFill="0" autoLine="0" autoPict="0">
                <anchor moveWithCells="1">
                  <from>
                    <xdr:col>4</xdr:col>
                    <xdr:colOff>44450</xdr:colOff>
                    <xdr:row>24</xdr:row>
                    <xdr:rowOff>184150</xdr:rowOff>
                  </from>
                  <to>
                    <xdr:col>4</xdr:col>
                    <xdr:colOff>234950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29" name="Option Button 238">
              <controlPr defaultSize="0" autoFill="0" autoLine="0" autoPict="0">
                <anchor moveWithCells="1">
                  <from>
                    <xdr:col>4</xdr:col>
                    <xdr:colOff>50800</xdr:colOff>
                    <xdr:row>37</xdr:row>
                    <xdr:rowOff>25400</xdr:rowOff>
                  </from>
                  <to>
                    <xdr:col>4</xdr:col>
                    <xdr:colOff>241300</xdr:colOff>
                    <xdr:row>37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30" name="Option Button 240">
              <controlPr defaultSize="0" autoFill="0" autoLine="0" autoPict="0">
                <anchor moveWithCells="1">
                  <from>
                    <xdr:col>4</xdr:col>
                    <xdr:colOff>50800</xdr:colOff>
                    <xdr:row>37</xdr:row>
                    <xdr:rowOff>184150</xdr:rowOff>
                  </from>
                  <to>
                    <xdr:col>4</xdr:col>
                    <xdr:colOff>228600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31" name="Option Button 241">
              <controlPr defaultSize="0" autoFill="0" autoLine="0" autoPict="0">
                <anchor moveWithCells="1">
                  <from>
                    <xdr:col>4</xdr:col>
                    <xdr:colOff>50800</xdr:colOff>
                    <xdr:row>40</xdr:row>
                    <xdr:rowOff>12700</xdr:rowOff>
                  </from>
                  <to>
                    <xdr:col>4</xdr:col>
                    <xdr:colOff>254000</xdr:colOff>
                    <xdr:row>40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32" name="Option Button 242">
              <controlPr defaultSize="0" autoFill="0" autoLine="0" autoPict="0">
                <anchor moveWithCells="1">
                  <from>
                    <xdr:col>4</xdr:col>
                    <xdr:colOff>50800</xdr:colOff>
                    <xdr:row>41</xdr:row>
                    <xdr:rowOff>6350</xdr:rowOff>
                  </from>
                  <to>
                    <xdr:col>4</xdr:col>
                    <xdr:colOff>222250</xdr:colOff>
                    <xdr:row>41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33" name="Option Button 243">
              <controlPr defaultSize="0" autoFill="0" autoLine="0" autoPict="0">
                <anchor moveWithCells="1">
                  <from>
                    <xdr:col>4</xdr:col>
                    <xdr:colOff>50800</xdr:colOff>
                    <xdr:row>42</xdr:row>
                    <xdr:rowOff>0</xdr:rowOff>
                  </from>
                  <to>
                    <xdr:col>4</xdr:col>
                    <xdr:colOff>241300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34" name="Option Button 250">
              <controlPr defaultSize="0" autoFill="0" autoLine="0" autoPict="0">
                <anchor moveWithCells="1">
                  <from>
                    <xdr:col>4</xdr:col>
                    <xdr:colOff>44450</xdr:colOff>
                    <xdr:row>50</xdr:row>
                    <xdr:rowOff>12700</xdr:rowOff>
                  </from>
                  <to>
                    <xdr:col>4</xdr:col>
                    <xdr:colOff>228600</xdr:colOff>
                    <xdr:row>50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35" name="Option Button 251">
              <controlPr defaultSize="0" autoFill="0" autoLine="0" autoPict="0">
                <anchor moveWithCells="1">
                  <from>
                    <xdr:col>4</xdr:col>
                    <xdr:colOff>50800</xdr:colOff>
                    <xdr:row>51</xdr:row>
                    <xdr:rowOff>0</xdr:rowOff>
                  </from>
                  <to>
                    <xdr:col>4</xdr:col>
                    <xdr:colOff>228600</xdr:colOff>
                    <xdr:row>51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36" name="Option Button 252">
              <controlPr defaultSize="0" autoFill="0" autoLine="0" autoPict="0">
                <anchor moveWithCells="1">
                  <from>
                    <xdr:col>4</xdr:col>
                    <xdr:colOff>50800</xdr:colOff>
                    <xdr:row>52</xdr:row>
                    <xdr:rowOff>6350</xdr:rowOff>
                  </from>
                  <to>
                    <xdr:col>4</xdr:col>
                    <xdr:colOff>260350</xdr:colOff>
                    <xdr:row>52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37" name="Option Button 253">
              <controlPr defaultSize="0" autoFill="0" autoLine="0" autoPict="0">
                <anchor moveWithCells="1">
                  <from>
                    <xdr:col>4</xdr:col>
                    <xdr:colOff>44450</xdr:colOff>
                    <xdr:row>52</xdr:row>
                    <xdr:rowOff>190500</xdr:rowOff>
                  </from>
                  <to>
                    <xdr:col>4</xdr:col>
                    <xdr:colOff>228600</xdr:colOff>
                    <xdr:row>53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38" name="Option Button 254">
              <controlPr defaultSize="0" autoFill="0" autoLine="0" autoPict="0">
                <anchor moveWithCells="1">
                  <from>
                    <xdr:col>4</xdr:col>
                    <xdr:colOff>50800</xdr:colOff>
                    <xdr:row>54</xdr:row>
                    <xdr:rowOff>6350</xdr:rowOff>
                  </from>
                  <to>
                    <xdr:col>4</xdr:col>
                    <xdr:colOff>234950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39" name="Option Button 260">
              <controlPr defaultSize="0" autoFill="0" autoLine="0" autoPict="0">
                <anchor moveWithCells="1">
                  <from>
                    <xdr:col>4</xdr:col>
                    <xdr:colOff>50800</xdr:colOff>
                    <xdr:row>88</xdr:row>
                    <xdr:rowOff>25400</xdr:rowOff>
                  </from>
                  <to>
                    <xdr:col>4</xdr:col>
                    <xdr:colOff>254000</xdr:colOff>
                    <xdr:row>88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40" name="Option Button 262">
              <controlPr defaultSize="0" autoFill="0" autoLine="0" autoPict="0">
                <anchor moveWithCells="1">
                  <from>
                    <xdr:col>4</xdr:col>
                    <xdr:colOff>50800</xdr:colOff>
                    <xdr:row>89</xdr:row>
                    <xdr:rowOff>12700</xdr:rowOff>
                  </from>
                  <to>
                    <xdr:col>4</xdr:col>
                    <xdr:colOff>247650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41" name="Option Button 263">
              <controlPr defaultSize="0" autoFill="0" autoLine="0" autoPict="0">
                <anchor moveWithCells="1">
                  <from>
                    <xdr:col>4</xdr:col>
                    <xdr:colOff>50800</xdr:colOff>
                    <xdr:row>90</xdr:row>
                    <xdr:rowOff>31750</xdr:rowOff>
                  </from>
                  <to>
                    <xdr:col>4</xdr:col>
                    <xdr:colOff>234950</xdr:colOff>
                    <xdr:row>90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42" name="Option Button 264">
              <controlPr defaultSize="0" autoFill="0" autoLine="0" autoPict="0">
                <anchor moveWithCells="1">
                  <from>
                    <xdr:col>4</xdr:col>
                    <xdr:colOff>44450</xdr:colOff>
                    <xdr:row>111</xdr:row>
                    <xdr:rowOff>31750</xdr:rowOff>
                  </from>
                  <to>
                    <xdr:col>4</xdr:col>
                    <xdr:colOff>234950</xdr:colOff>
                    <xdr:row>111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43" name="Option Button 265">
              <controlPr defaultSize="0" autoFill="0" autoLine="0" autoPict="0">
                <anchor moveWithCells="1">
                  <from>
                    <xdr:col>4</xdr:col>
                    <xdr:colOff>50800</xdr:colOff>
                    <xdr:row>112</xdr:row>
                    <xdr:rowOff>6350</xdr:rowOff>
                  </from>
                  <to>
                    <xdr:col>4</xdr:col>
                    <xdr:colOff>234950</xdr:colOff>
                    <xdr:row>112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44" name="Option Button 266">
              <controlPr defaultSize="0" autoFill="0" autoLine="0" autoPict="0">
                <anchor moveWithCells="1">
                  <from>
                    <xdr:col>4</xdr:col>
                    <xdr:colOff>50800</xdr:colOff>
                    <xdr:row>112</xdr:row>
                    <xdr:rowOff>190500</xdr:rowOff>
                  </from>
                  <to>
                    <xdr:col>4</xdr:col>
                    <xdr:colOff>254000</xdr:colOff>
                    <xdr:row>113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45" name="Option Button 267">
              <controlPr defaultSize="0" autoFill="0" autoLine="0" autoPict="0">
                <anchor moveWithCells="1">
                  <from>
                    <xdr:col>4</xdr:col>
                    <xdr:colOff>63500</xdr:colOff>
                    <xdr:row>133</xdr:row>
                    <xdr:rowOff>25400</xdr:rowOff>
                  </from>
                  <to>
                    <xdr:col>4</xdr:col>
                    <xdr:colOff>241300</xdr:colOff>
                    <xdr:row>133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46" name="Option Button 268">
              <controlPr defaultSize="0" autoFill="0" autoLine="0" autoPict="0">
                <anchor moveWithCells="1">
                  <from>
                    <xdr:col>4</xdr:col>
                    <xdr:colOff>63500</xdr:colOff>
                    <xdr:row>134</xdr:row>
                    <xdr:rowOff>6350</xdr:rowOff>
                  </from>
                  <to>
                    <xdr:col>4</xdr:col>
                    <xdr:colOff>241300</xdr:colOff>
                    <xdr:row>134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47" name="Option Button 271">
              <controlPr defaultSize="0" autoFill="0" autoLine="0" autoPict="0">
                <anchor moveWithCells="1">
                  <from>
                    <xdr:col>4</xdr:col>
                    <xdr:colOff>63500</xdr:colOff>
                    <xdr:row>134</xdr:row>
                    <xdr:rowOff>184150</xdr:rowOff>
                  </from>
                  <to>
                    <xdr:col>4</xdr:col>
                    <xdr:colOff>254000</xdr:colOff>
                    <xdr:row>135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48" name="Option Button 287">
              <controlPr defaultSize="0" autoFill="0" autoLine="0" autoPict="0">
                <anchor moveWithCells="1">
                  <from>
                    <xdr:col>4</xdr:col>
                    <xdr:colOff>63500</xdr:colOff>
                    <xdr:row>65</xdr:row>
                    <xdr:rowOff>50800</xdr:rowOff>
                  </from>
                  <to>
                    <xdr:col>4</xdr:col>
                    <xdr:colOff>273050</xdr:colOff>
                    <xdr:row>65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49" name="Option Button 289">
              <controlPr defaultSize="0" autoFill="0" autoLine="0" autoPict="0">
                <anchor moveWithCells="1">
                  <from>
                    <xdr:col>4</xdr:col>
                    <xdr:colOff>57150</xdr:colOff>
                    <xdr:row>66</xdr:row>
                    <xdr:rowOff>6350</xdr:rowOff>
                  </from>
                  <to>
                    <xdr:col>4</xdr:col>
                    <xdr:colOff>260350</xdr:colOff>
                    <xdr:row>66</xdr:row>
                    <xdr:rowOff>165100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greaterThan" id="{788A7EE9-A61B-499C-9BD2-052FB79836A3}">
            <xm:f>Skala!$C$2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22" operator="greaterThan" id="{63C9591F-C8AD-4E8B-B50F-80ABBEF15756}">
            <xm:f>Skala!$D$2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21" operator="greaterThan" id="{8FBD99F0-7FC5-4C08-B68A-4B7298B18D00}">
            <xm:f>Skala!$E$2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25" operator="lessThanOrEqual" id="{530A9E6F-4B67-43A7-A5A6-BCA1862CDB3A}">
            <xm:f>Skala!$B$2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24" operator="greaterThan" id="{C294A547-BD7C-4CE7-BB7B-54927ACDE712}">
            <xm:f>Skala!$B$2</xm:f>
            <x14:dxf>
              <fill>
                <patternFill>
                  <bgColor theme="6" tint="0.59996337778862885"/>
                </patternFill>
              </fill>
            </x14:dxf>
          </x14:cfRule>
          <xm:sqref>D168</xm:sqref>
        </x14:conditionalFormatting>
        <x14:conditionalFormatting xmlns:xm="http://schemas.microsoft.com/office/excel/2006/main">
          <x14:cfRule type="cellIs" priority="18" operator="greaterThan" id="{CECF79F9-0425-4479-BBCD-DC3E38055FC5}">
            <xm:f>Skala!$C$3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20" operator="lessThanOrEqual" id="{826182D4-E411-4B5D-8BB7-FA4E7FB739DF}">
            <xm:f>Skala!$B$3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19" operator="greaterThan" id="{C047C3B3-7817-486A-AD87-955F9BEBFCB5}">
            <xm:f>Skala!$B$3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16" operator="greaterThan" id="{0EF5BC78-078F-4AA2-A6C1-F9EF5E23F6E4}">
            <xm:f>Skala!$E$3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17" operator="greaterThan" id="{7F159E98-BD81-4257-BA8F-959D2A0066A5}">
            <xm:f>Skala!$D$3</xm:f>
            <x14:dxf>
              <fill>
                <patternFill>
                  <bgColor theme="6" tint="-0.24994659260841701"/>
                </patternFill>
              </fill>
            </x14:dxf>
          </x14:cfRule>
          <xm:sqref>D169</xm:sqref>
        </x14:conditionalFormatting>
        <x14:conditionalFormatting xmlns:xm="http://schemas.microsoft.com/office/excel/2006/main">
          <x14:cfRule type="cellIs" priority="33" operator="greaterThanOrEqual" id="{D1484F02-7A70-4DD2-8AEE-68EBC805854E}">
            <xm:f>Skala!$C$4+1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34" operator="greaterThanOrEqual" id="{A63DF5F1-3447-415F-A0A6-A6BD4E829070}">
            <xm:f>Skala!$B$4+1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35" operator="lessThan" id="{0B90A8BA-296A-4AB8-AF40-D9DC731C0C81}">
            <xm:f>Skala!$C$4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31" operator="greaterThanOrEqual" id="{717E7383-ED76-40A6-96F7-75F27CB395FF}">
            <xm:f>Skala!$E$4+1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32" operator="greaterThanOrEqual" id="{D38F2956-823F-4F9C-942A-CB66A1DDB78E}">
            <xm:f>Skala!$D$4+1</xm:f>
            <x14:dxf>
              <fill>
                <patternFill>
                  <bgColor theme="6" tint="-0.24994659260841701"/>
                </patternFill>
              </fill>
            </x14:dxf>
          </x14:cfRule>
          <xm:sqref>D170</xm:sqref>
        </x14:conditionalFormatting>
        <x14:conditionalFormatting xmlns:xm="http://schemas.microsoft.com/office/excel/2006/main">
          <x14:cfRule type="cellIs" priority="26" operator="greaterThan" id="{95705648-9FD8-4A5C-AD81-71747651EA6E}">
            <xm:f>Skala!$E$5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27" operator="greaterThan" id="{86BBB74F-BE19-4D1D-9969-234539D2BE49}">
            <xm:f>Skala!$D$5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28" operator="greaterThan" id="{EEF0F339-090B-4A02-8F47-0393F4BD6C83}">
            <xm:f>Skala!$C$5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29" operator="greaterThan" id="{CD19FE50-1CE6-44E2-A6E1-3BBA80FE2B68}">
            <xm:f>Skala!$B$5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30" operator="lessThanOrEqual" id="{5AF4C234-12BC-4B28-A24A-433B69CF601B}">
            <xm:f>Skala!$B$5</xm:f>
            <x14:dxf>
              <fill>
                <patternFill>
                  <bgColor theme="6" tint="0.79998168889431442"/>
                </patternFill>
              </fill>
            </x14:dxf>
          </x14:cfRule>
          <xm:sqref>D171</xm:sqref>
        </x14:conditionalFormatting>
        <x14:conditionalFormatting xmlns:xm="http://schemas.microsoft.com/office/excel/2006/main">
          <x14:cfRule type="cellIs" priority="11" operator="greaterThan" id="{711070E9-D214-4A8D-90DF-ED3EAE528A13}">
            <xm:f>Skala!$E$6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15" operator="lessThanOrEqual" id="{27526B5A-D8D5-4C8E-9C2D-E68C9E68B01E}">
            <xm:f>Skala!$B$6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14" operator="greaterThan" id="{04F40DB7-EF82-4FA3-B321-8BB7531353E9}">
            <xm:f>Skala!$B$6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13" operator="greaterThan" id="{54B5A7AA-67C4-494E-9E4C-8667AE0C4879}">
            <xm:f>Skala!$C$6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12" operator="greaterThan" id="{D60D78B2-D204-4876-A0F9-2E319AC55BFB}">
            <xm:f>Skala!$D$6</xm:f>
            <x14:dxf>
              <fill>
                <patternFill>
                  <bgColor theme="6" tint="-0.24994659260841701"/>
                </patternFill>
              </fill>
            </x14:dxf>
          </x14:cfRule>
          <xm:sqref>D172</xm:sqref>
        </x14:conditionalFormatting>
        <x14:conditionalFormatting xmlns:xm="http://schemas.microsoft.com/office/excel/2006/main">
          <x14:cfRule type="cellIs" priority="6" operator="greaterThan" id="{4A7315D6-5C6B-4596-B628-5654392CFD30}">
            <xm:f>Skala!$E$7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7" operator="greaterThan" id="{2FF59395-F5EC-44BE-BB5E-5162B36BCD13}">
            <xm:f>Skala!$D$7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8" operator="greaterThan" id="{36D3531B-6FC0-42AC-B8B3-E432C94A9782}">
            <xm:f>Skala!$C$7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10" operator="lessThanOrEqual" id="{A550B18B-5527-4D53-8BDD-F1DEAF59F750}">
            <xm:f>Skala!$B$7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9" operator="greaterThan" id="{24357CEE-2F61-4597-8825-6BC84FB9C50B}">
            <xm:f>Skala!$B$7</xm:f>
            <x14:dxf>
              <fill>
                <patternFill>
                  <bgColor theme="6" tint="0.59996337778862885"/>
                </patternFill>
              </fill>
            </x14:dxf>
          </x14:cfRule>
          <xm:sqref>D173</xm:sqref>
        </x14:conditionalFormatting>
        <x14:conditionalFormatting xmlns:xm="http://schemas.microsoft.com/office/excel/2006/main">
          <x14:cfRule type="cellIs" priority="2" operator="greaterThan" id="{B8C8F06A-25FA-4132-ADF3-355BE91426EA}">
            <xm:f>Skala!$D$8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3" operator="greaterThan" id="{62CE9D7E-4AEE-418C-B0D1-1562C7DD225B}">
            <xm:f>Skala!$C$8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4" operator="greaterThan" id="{87543E75-E2DE-4D74-9CA7-517D26B9C1DA}">
            <xm:f>Skala!$B$8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5" operator="lessThanOrEqual" id="{96651E81-B893-44D8-B06E-A0CCD6ACBB33}">
            <xm:f>Skala!$B$8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1" operator="greaterThan" id="{B1E22299-63CC-47A7-90C6-B5B6CD708F5E}">
            <xm:f>Skala!$E$8</xm:f>
            <x14:dxf>
              <fill>
                <patternFill>
                  <bgColor theme="6" tint="-0.499984740745262"/>
                </patternFill>
              </fill>
            </x14:dxf>
          </x14:cfRule>
          <xm:sqref>D174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0C4C-5616-4220-8F68-35908929F112}">
  <sheetPr codeName="Tabelle3"/>
  <dimension ref="A1:N41"/>
  <sheetViews>
    <sheetView zoomScale="82" zoomScaleNormal="115" workbookViewId="0">
      <selection activeCell="H7" sqref="H7"/>
    </sheetView>
  </sheetViews>
  <sheetFormatPr baseColWidth="10" defaultRowHeight="13" x14ac:dyDescent="0.3"/>
  <cols>
    <col min="1" max="1" width="53" customWidth="1"/>
    <col min="2" max="2" width="11.59765625" style="21"/>
    <col min="10" max="11" width="11.59765625" style="1"/>
    <col min="12" max="12" width="11.59765625" style="25"/>
    <col min="14" max="14" width="14.8984375" style="17" customWidth="1"/>
  </cols>
  <sheetData>
    <row r="1" spans="1:14" x14ac:dyDescent="0.3">
      <c r="A1" s="7" t="s">
        <v>1</v>
      </c>
      <c r="B1" s="144" t="s">
        <v>15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 t="s">
        <v>16</v>
      </c>
      <c r="K1" s="17" t="s">
        <v>81</v>
      </c>
      <c r="L1" s="145" t="s">
        <v>18</v>
      </c>
      <c r="N1" s="191" t="s">
        <v>234</v>
      </c>
    </row>
    <row r="2" spans="1:14" x14ac:dyDescent="0.3">
      <c r="A2" s="146" t="s">
        <v>199</v>
      </c>
      <c r="B2" s="147">
        <v>5</v>
      </c>
      <c r="C2" s="23">
        <v>5</v>
      </c>
      <c r="D2" s="23">
        <v>4</v>
      </c>
      <c r="E2" s="23">
        <v>3</v>
      </c>
      <c r="F2" s="23">
        <v>2</v>
      </c>
      <c r="G2" s="23">
        <v>0</v>
      </c>
      <c r="H2" s="23">
        <v>0</v>
      </c>
      <c r="I2" s="158"/>
      <c r="J2" s="148" cm="1">
        <f t="array" ref="J2">INDEX($C$1:$I$39,ROW(B2),B2)</f>
        <v>0</v>
      </c>
      <c r="K2" s="149">
        <v>3</v>
      </c>
      <c r="L2" s="150">
        <f>J2*K2</f>
        <v>0</v>
      </c>
      <c r="N2" s="149"/>
    </row>
    <row r="3" spans="1:14" x14ac:dyDescent="0.3">
      <c r="A3" s="146" t="s">
        <v>80</v>
      </c>
      <c r="B3" s="147">
        <v>7</v>
      </c>
      <c r="C3" s="23">
        <v>6</v>
      </c>
      <c r="D3" s="23">
        <v>5</v>
      </c>
      <c r="E3" s="23">
        <v>4</v>
      </c>
      <c r="F3" s="23">
        <v>3</v>
      </c>
      <c r="G3" s="23">
        <v>2</v>
      </c>
      <c r="H3" s="23">
        <v>1</v>
      </c>
      <c r="I3" s="158"/>
      <c r="J3" s="148" cm="1">
        <f t="array" ref="J3">INDEX($C$1:$I$22,ROW(B3),B3)</f>
        <v>0</v>
      </c>
      <c r="K3" s="149">
        <v>2</v>
      </c>
      <c r="L3" s="150">
        <f t="shared" ref="L3:L39" si="0">J3*K3</f>
        <v>0</v>
      </c>
      <c r="N3" s="149"/>
    </row>
    <row r="4" spans="1:14" x14ac:dyDescent="0.3">
      <c r="A4" s="146" t="s">
        <v>201</v>
      </c>
      <c r="B4" s="147">
        <v>7</v>
      </c>
      <c r="C4" s="23">
        <v>6</v>
      </c>
      <c r="D4" s="23">
        <v>5</v>
      </c>
      <c r="E4" s="23">
        <v>4</v>
      </c>
      <c r="F4" s="23">
        <v>3</v>
      </c>
      <c r="G4" s="23">
        <v>2</v>
      </c>
      <c r="H4" s="23">
        <v>1</v>
      </c>
      <c r="I4" s="158"/>
      <c r="J4" s="148" cm="1">
        <f t="array" ref="J4">INDEX($C$1:$I$22,ROW(B4),B4)</f>
        <v>0</v>
      </c>
      <c r="K4" s="149">
        <v>2</v>
      </c>
      <c r="L4" s="150">
        <f t="shared" si="0"/>
        <v>0</v>
      </c>
      <c r="N4" s="149"/>
    </row>
    <row r="5" spans="1:14" ht="14" customHeight="1" x14ac:dyDescent="0.3">
      <c r="A5" s="157" t="s">
        <v>200</v>
      </c>
      <c r="B5" s="147">
        <v>3</v>
      </c>
      <c r="C5" s="23">
        <v>6</v>
      </c>
      <c r="D5" s="23">
        <v>3</v>
      </c>
      <c r="E5" s="23">
        <v>0</v>
      </c>
      <c r="F5" s="24"/>
      <c r="G5" s="24"/>
      <c r="H5" s="24"/>
      <c r="I5" s="24"/>
      <c r="J5" s="148" cm="1">
        <f t="array" ref="J5">INDEX($C$1:$I$22,ROW(B5),B5)</f>
        <v>0</v>
      </c>
      <c r="K5" s="149">
        <v>3</v>
      </c>
      <c r="L5" s="150">
        <f t="shared" si="0"/>
        <v>0</v>
      </c>
      <c r="N5" s="149"/>
    </row>
    <row r="6" spans="1:14" x14ac:dyDescent="0.3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17"/>
      <c r="L6" s="145"/>
      <c r="N6" s="190">
        <f>SUM(L2:L5)</f>
        <v>0</v>
      </c>
    </row>
    <row r="7" spans="1:14" ht="13" customHeight="1" x14ac:dyDescent="0.3">
      <c r="A7" s="157" t="s">
        <v>202</v>
      </c>
      <c r="B7" s="147">
        <v>3</v>
      </c>
      <c r="C7" s="23">
        <v>3</v>
      </c>
      <c r="D7" s="23">
        <v>2</v>
      </c>
      <c r="E7" s="23">
        <v>0</v>
      </c>
      <c r="F7" s="24"/>
      <c r="G7" s="24"/>
      <c r="H7" s="24"/>
      <c r="I7" s="24"/>
      <c r="J7" s="148" cm="1">
        <f t="array" ref="J7">INDEX($C$1:$I$39,ROW(B7),B7)</f>
        <v>0</v>
      </c>
      <c r="K7" s="149">
        <v>2</v>
      </c>
      <c r="L7" s="150">
        <f t="shared" si="0"/>
        <v>0</v>
      </c>
      <c r="N7" s="149"/>
    </row>
    <row r="8" spans="1:14" x14ac:dyDescent="0.3">
      <c r="A8" s="146" t="s">
        <v>204</v>
      </c>
      <c r="B8" s="147">
        <v>2</v>
      </c>
      <c r="C8" s="23">
        <v>2</v>
      </c>
      <c r="D8" s="23">
        <v>0</v>
      </c>
      <c r="E8" s="24"/>
      <c r="F8" s="24"/>
      <c r="G8" s="24"/>
      <c r="H8" s="24"/>
      <c r="I8" s="24"/>
      <c r="J8" s="148" cm="1">
        <f t="array" ref="J8">INDEX($C$1:$I$39,ROW(B8),B8)</f>
        <v>0</v>
      </c>
      <c r="K8" s="149">
        <v>2</v>
      </c>
      <c r="L8" s="150">
        <f t="shared" si="0"/>
        <v>0</v>
      </c>
      <c r="N8" s="149"/>
    </row>
    <row r="9" spans="1:14" x14ac:dyDescent="0.3">
      <c r="A9" s="146" t="s">
        <v>205</v>
      </c>
      <c r="B9" s="147">
        <v>3</v>
      </c>
      <c r="C9" s="23">
        <v>2</v>
      </c>
      <c r="D9" s="23">
        <v>1</v>
      </c>
      <c r="E9" s="23">
        <v>0</v>
      </c>
      <c r="F9" s="24"/>
      <c r="G9" s="24"/>
      <c r="H9" s="24"/>
      <c r="I9" s="24"/>
      <c r="J9" s="148" cm="1">
        <f t="array" ref="J9">INDEX($C$1:$I$39,ROW(B9),B9)</f>
        <v>0</v>
      </c>
      <c r="K9" s="149">
        <v>1</v>
      </c>
      <c r="L9" s="150">
        <f t="shared" si="0"/>
        <v>0</v>
      </c>
      <c r="N9" s="149"/>
    </row>
    <row r="10" spans="1:14" ht="14" customHeight="1" x14ac:dyDescent="0.3">
      <c r="A10" s="157" t="s">
        <v>203</v>
      </c>
      <c r="B10" s="147">
        <v>3</v>
      </c>
      <c r="C10" s="23">
        <v>2</v>
      </c>
      <c r="D10" s="23">
        <v>1</v>
      </c>
      <c r="E10" s="23">
        <v>0</v>
      </c>
      <c r="F10" s="24"/>
      <c r="G10" s="24"/>
      <c r="H10" s="24"/>
      <c r="I10" s="24"/>
      <c r="J10" s="148" cm="1">
        <f t="array" ref="J10">INDEX($C$1:$I$39,ROW(B10),B10)</f>
        <v>0</v>
      </c>
      <c r="K10" s="149">
        <v>2</v>
      </c>
      <c r="L10" s="150">
        <f t="shared" si="0"/>
        <v>0</v>
      </c>
      <c r="N10" s="149"/>
    </row>
    <row r="11" spans="1:14" x14ac:dyDescent="0.3">
      <c r="A11" s="7" t="s">
        <v>3</v>
      </c>
      <c r="B11" s="7"/>
      <c r="C11" s="7"/>
      <c r="D11" s="7"/>
      <c r="E11" s="7"/>
      <c r="F11" s="7"/>
      <c r="G11" s="7"/>
      <c r="H11" s="7"/>
      <c r="I11" s="7"/>
      <c r="J11" s="17"/>
      <c r="K11" s="17"/>
      <c r="L11" s="145"/>
      <c r="N11" s="190">
        <f>SUM(L7:L10)</f>
        <v>0</v>
      </c>
    </row>
    <row r="12" spans="1:14" x14ac:dyDescent="0.3">
      <c r="A12" s="146" t="s">
        <v>206</v>
      </c>
      <c r="B12" s="147">
        <v>4</v>
      </c>
      <c r="C12" s="23">
        <v>5</v>
      </c>
      <c r="D12" s="23">
        <v>4</v>
      </c>
      <c r="E12" s="23">
        <v>2</v>
      </c>
      <c r="F12" s="23">
        <v>0</v>
      </c>
      <c r="G12" s="23">
        <v>0</v>
      </c>
      <c r="H12" s="158"/>
      <c r="I12" s="22"/>
      <c r="J12" s="148" cm="1">
        <f t="array" ref="J12">INDEX($C$1:$I$39,ROW(B12),B12)</f>
        <v>0</v>
      </c>
      <c r="K12" s="149">
        <v>3</v>
      </c>
      <c r="L12" s="150">
        <f t="shared" si="0"/>
        <v>0</v>
      </c>
      <c r="N12" s="149"/>
    </row>
    <row r="13" spans="1:14" x14ac:dyDescent="0.3">
      <c r="A13" s="146" t="s">
        <v>207</v>
      </c>
      <c r="B13" s="147">
        <v>5</v>
      </c>
      <c r="C13" s="23">
        <v>5</v>
      </c>
      <c r="D13" s="23">
        <v>4</v>
      </c>
      <c r="E13" s="23">
        <v>2</v>
      </c>
      <c r="F13" s="23">
        <v>0</v>
      </c>
      <c r="G13" s="23">
        <v>0</v>
      </c>
      <c r="H13" s="22"/>
      <c r="I13" s="22"/>
      <c r="J13" s="148" cm="1">
        <f t="array" ref="J13">INDEX($C$1:$I$39,ROW(B13),B13)</f>
        <v>0</v>
      </c>
      <c r="K13" s="149">
        <v>3</v>
      </c>
      <c r="L13" s="150">
        <f t="shared" si="0"/>
        <v>0</v>
      </c>
      <c r="N13" s="149"/>
    </row>
    <row r="14" spans="1:14" x14ac:dyDescent="0.3">
      <c r="A14" s="146" t="s">
        <v>82</v>
      </c>
      <c r="B14" s="147">
        <v>5</v>
      </c>
      <c r="C14" s="23">
        <v>6</v>
      </c>
      <c r="D14" s="23">
        <v>6</v>
      </c>
      <c r="E14" s="23">
        <v>4</v>
      </c>
      <c r="F14" s="23">
        <v>3</v>
      </c>
      <c r="G14" s="23">
        <v>0</v>
      </c>
      <c r="H14" s="22"/>
      <c r="I14" s="22"/>
      <c r="J14" s="148" cm="1">
        <f t="array" ref="J14">INDEX($C$1:$I$39,ROW(B14),B14)</f>
        <v>0</v>
      </c>
      <c r="K14" s="149">
        <v>2</v>
      </c>
      <c r="L14" s="150">
        <f t="shared" si="0"/>
        <v>0</v>
      </c>
      <c r="N14" s="149"/>
    </row>
    <row r="15" spans="1:14" x14ac:dyDescent="0.3">
      <c r="A15" s="7" t="s">
        <v>4</v>
      </c>
      <c r="B15" s="7"/>
      <c r="C15" s="7"/>
      <c r="D15" s="7"/>
      <c r="E15" s="7"/>
      <c r="F15" s="7"/>
      <c r="G15" s="7"/>
      <c r="H15" s="7"/>
      <c r="I15" s="7"/>
      <c r="J15" s="17"/>
      <c r="K15" s="17"/>
      <c r="L15" s="17"/>
      <c r="N15" s="190">
        <f>SUM(L12:L14)</f>
        <v>0</v>
      </c>
    </row>
    <row r="16" spans="1:14" x14ac:dyDescent="0.3">
      <c r="A16" s="146" t="s">
        <v>83</v>
      </c>
      <c r="B16" s="147">
        <v>4</v>
      </c>
      <c r="C16" s="23">
        <v>3</v>
      </c>
      <c r="D16" s="23">
        <v>2</v>
      </c>
      <c r="E16" s="23">
        <v>1</v>
      </c>
      <c r="F16" s="23">
        <v>0</v>
      </c>
      <c r="G16" s="22"/>
      <c r="H16" s="22"/>
      <c r="I16" s="22"/>
      <c r="J16" s="148" cm="1">
        <f t="array" ref="J16">INDEX($C$1:$I$39,ROW(B16),B16)</f>
        <v>0</v>
      </c>
      <c r="K16" s="149">
        <v>2</v>
      </c>
      <c r="L16" s="150">
        <f t="shared" si="0"/>
        <v>0</v>
      </c>
      <c r="N16" s="149"/>
    </row>
    <row r="17" spans="1:14" x14ac:dyDescent="0.3">
      <c r="A17" s="146" t="s">
        <v>84</v>
      </c>
      <c r="B17" s="147">
        <v>4</v>
      </c>
      <c r="C17" s="23">
        <v>3</v>
      </c>
      <c r="D17" s="23">
        <v>2</v>
      </c>
      <c r="E17" s="23">
        <v>1</v>
      </c>
      <c r="F17" s="23">
        <v>0</v>
      </c>
      <c r="G17" s="22"/>
      <c r="H17" s="22"/>
      <c r="I17" s="22"/>
      <c r="J17" s="148" cm="1">
        <f t="array" ref="J17">INDEX($C$1:$I$39,ROW(B17),B17)</f>
        <v>0</v>
      </c>
      <c r="K17" s="149">
        <v>2</v>
      </c>
      <c r="L17" s="150">
        <f t="shared" si="0"/>
        <v>0</v>
      </c>
      <c r="N17" s="149"/>
    </row>
    <row r="18" spans="1:14" x14ac:dyDescent="0.3">
      <c r="A18" s="146" t="s">
        <v>85</v>
      </c>
      <c r="B18" s="147">
        <v>3</v>
      </c>
      <c r="C18" s="23">
        <v>6</v>
      </c>
      <c r="D18" s="23">
        <v>3</v>
      </c>
      <c r="E18" s="23">
        <v>0</v>
      </c>
      <c r="F18" s="10"/>
      <c r="G18" s="22"/>
      <c r="H18" s="22"/>
      <c r="I18" s="22"/>
      <c r="J18" s="148" cm="1">
        <f t="array" ref="J18">INDEX($C$1:$I$39,ROW(B18),B18)</f>
        <v>0</v>
      </c>
      <c r="K18" s="149">
        <v>3</v>
      </c>
      <c r="L18" s="150">
        <f t="shared" si="0"/>
        <v>0</v>
      </c>
      <c r="N18" s="149"/>
    </row>
    <row r="19" spans="1:14" x14ac:dyDescent="0.3">
      <c r="A19" s="146" t="s">
        <v>86</v>
      </c>
      <c r="B19" s="147">
        <v>3</v>
      </c>
      <c r="C19" s="23">
        <v>2</v>
      </c>
      <c r="D19" s="23">
        <v>1</v>
      </c>
      <c r="E19" s="23">
        <v>0</v>
      </c>
      <c r="F19" s="10"/>
      <c r="G19" s="22"/>
      <c r="H19" s="22"/>
      <c r="I19" s="22"/>
      <c r="J19" s="148" cm="1">
        <f t="array" ref="J19">INDEX($C$1:$I$39,ROW(B19),B19)</f>
        <v>0</v>
      </c>
      <c r="K19" s="149">
        <v>2</v>
      </c>
      <c r="L19" s="150">
        <f t="shared" si="0"/>
        <v>0</v>
      </c>
      <c r="N19" s="149"/>
    </row>
    <row r="20" spans="1:14" x14ac:dyDescent="0.3">
      <c r="A20" s="146" t="s">
        <v>87</v>
      </c>
      <c r="B20" s="147">
        <v>3</v>
      </c>
      <c r="C20" s="23">
        <v>2</v>
      </c>
      <c r="D20" s="23">
        <v>1</v>
      </c>
      <c r="E20" s="23">
        <v>0</v>
      </c>
      <c r="F20" s="10"/>
      <c r="G20" s="22"/>
      <c r="H20" s="22"/>
      <c r="I20" s="22"/>
      <c r="J20" s="148" cm="1">
        <f t="array" ref="J20">INDEX($C$1:$I$39,ROW(B20),B20)</f>
        <v>0</v>
      </c>
      <c r="K20" s="149">
        <v>2</v>
      </c>
      <c r="L20" s="150">
        <f t="shared" si="0"/>
        <v>0</v>
      </c>
      <c r="N20" s="149"/>
    </row>
    <row r="21" spans="1:14" x14ac:dyDescent="0.3">
      <c r="A21" s="146" t="s">
        <v>88</v>
      </c>
      <c r="B21" s="147">
        <v>3</v>
      </c>
      <c r="C21" s="23">
        <v>2</v>
      </c>
      <c r="D21" s="23">
        <v>1</v>
      </c>
      <c r="E21" s="23">
        <v>0</v>
      </c>
      <c r="F21" s="10"/>
      <c r="G21" s="22"/>
      <c r="H21" s="22"/>
      <c r="I21" s="22"/>
      <c r="J21" s="148" cm="1">
        <f t="array" ref="J21">INDEX($C$1:$I$39,ROW(B21),B21)</f>
        <v>0</v>
      </c>
      <c r="K21" s="149">
        <v>2</v>
      </c>
      <c r="L21" s="150">
        <f t="shared" si="0"/>
        <v>0</v>
      </c>
      <c r="N21" s="149"/>
    </row>
    <row r="22" spans="1:14" x14ac:dyDescent="0.3">
      <c r="A22" s="146" t="s">
        <v>89</v>
      </c>
      <c r="B22" s="147">
        <v>3</v>
      </c>
      <c r="C22" s="23">
        <v>2</v>
      </c>
      <c r="D22" s="23">
        <v>1</v>
      </c>
      <c r="E22" s="23">
        <v>0</v>
      </c>
      <c r="F22" s="22"/>
      <c r="G22" s="22"/>
      <c r="H22" s="22"/>
      <c r="I22" s="22"/>
      <c r="J22" s="148" cm="1">
        <f t="array" ref="J22">INDEX($C$1:$I$39,ROW(B22),B22)</f>
        <v>0</v>
      </c>
      <c r="K22" s="149">
        <v>2</v>
      </c>
      <c r="L22" s="150">
        <f t="shared" si="0"/>
        <v>0</v>
      </c>
      <c r="N22" s="149"/>
    </row>
    <row r="23" spans="1:14" x14ac:dyDescent="0.3">
      <c r="A23" s="7" t="s">
        <v>5</v>
      </c>
      <c r="B23" s="7"/>
      <c r="C23" s="7"/>
      <c r="D23" s="7"/>
      <c r="E23" s="7"/>
      <c r="F23" s="7"/>
      <c r="G23" s="7"/>
      <c r="H23" s="7"/>
      <c r="I23" s="7"/>
      <c r="J23" s="17"/>
      <c r="K23" s="17"/>
      <c r="L23" s="145"/>
      <c r="N23" s="190">
        <f>SUM(L16:L22)</f>
        <v>0</v>
      </c>
    </row>
    <row r="24" spans="1:14" x14ac:dyDescent="0.3">
      <c r="A24" s="146" t="s">
        <v>90</v>
      </c>
      <c r="B24" s="147">
        <v>3</v>
      </c>
      <c r="C24" s="23">
        <v>2</v>
      </c>
      <c r="D24" s="23">
        <v>1</v>
      </c>
      <c r="E24" s="23">
        <v>0</v>
      </c>
      <c r="F24" s="22"/>
      <c r="G24" s="22"/>
      <c r="H24" s="22"/>
      <c r="I24" s="22"/>
      <c r="J24" s="148" cm="1">
        <f t="array" ref="J24">INDEX($C$1:$I$39,ROW(B24),B24)</f>
        <v>0</v>
      </c>
      <c r="K24" s="149">
        <v>3</v>
      </c>
      <c r="L24" s="150">
        <f t="shared" si="0"/>
        <v>0</v>
      </c>
      <c r="N24" s="149"/>
    </row>
    <row r="25" spans="1:14" x14ac:dyDescent="0.3">
      <c r="A25" s="146" t="s">
        <v>91</v>
      </c>
      <c r="B25" s="147">
        <v>4</v>
      </c>
      <c r="C25" s="23">
        <v>4</v>
      </c>
      <c r="D25" s="23">
        <v>2</v>
      </c>
      <c r="E25" s="23">
        <v>1</v>
      </c>
      <c r="F25" s="23">
        <v>0</v>
      </c>
      <c r="G25" s="22"/>
      <c r="H25" s="22"/>
      <c r="I25" s="22"/>
      <c r="J25" s="148" cm="1">
        <f t="array" ref="J25">INDEX($C$1:$I$39,ROW(B25),B25)</f>
        <v>0</v>
      </c>
      <c r="K25" s="149">
        <v>3</v>
      </c>
      <c r="L25" s="150">
        <f t="shared" si="0"/>
        <v>0</v>
      </c>
      <c r="N25" s="149"/>
    </row>
    <row r="26" spans="1:14" x14ac:dyDescent="0.3">
      <c r="A26" s="146" t="s">
        <v>92</v>
      </c>
      <c r="B26" s="147">
        <v>3</v>
      </c>
      <c r="C26" s="23">
        <v>4</v>
      </c>
      <c r="D26" s="23">
        <v>2</v>
      </c>
      <c r="E26" s="23">
        <v>0</v>
      </c>
      <c r="F26" s="22"/>
      <c r="G26" s="22"/>
      <c r="H26" s="22"/>
      <c r="I26" s="22"/>
      <c r="J26" s="148" cm="1">
        <f t="array" ref="J26">INDEX($C$1:$I$39,ROW(B26),B26)</f>
        <v>0</v>
      </c>
      <c r="K26" s="149">
        <v>3</v>
      </c>
      <c r="L26" s="150">
        <f t="shared" si="0"/>
        <v>0</v>
      </c>
      <c r="N26" s="149"/>
    </row>
    <row r="27" spans="1:14" x14ac:dyDescent="0.3">
      <c r="A27" s="7" t="s">
        <v>6</v>
      </c>
      <c r="B27" s="7"/>
      <c r="C27" s="7"/>
      <c r="D27" s="7"/>
      <c r="E27" s="7"/>
      <c r="F27" s="7"/>
      <c r="G27" s="7"/>
      <c r="H27" s="7"/>
      <c r="I27" s="7"/>
      <c r="J27" s="17"/>
      <c r="K27" s="17"/>
      <c r="L27" s="145"/>
      <c r="N27" s="190">
        <f>SUM(L24:L26)</f>
        <v>0</v>
      </c>
    </row>
    <row r="28" spans="1:14" x14ac:dyDescent="0.3">
      <c r="A28" s="146" t="s">
        <v>93</v>
      </c>
      <c r="B28" s="147">
        <v>3</v>
      </c>
      <c r="C28" s="23">
        <v>4</v>
      </c>
      <c r="D28" s="23">
        <v>2</v>
      </c>
      <c r="E28" s="23">
        <v>0</v>
      </c>
      <c r="F28" s="22"/>
      <c r="G28" s="22"/>
      <c r="H28" s="22"/>
      <c r="I28" s="22"/>
      <c r="J28" s="148" cm="1">
        <f t="array" ref="J28">INDEX($C$1:$I$39,ROW(B28),B28)</f>
        <v>0</v>
      </c>
      <c r="K28" s="149">
        <v>3</v>
      </c>
      <c r="L28" s="150">
        <f t="shared" si="0"/>
        <v>0</v>
      </c>
      <c r="N28" s="149"/>
    </row>
    <row r="29" spans="1:14" x14ac:dyDescent="0.3">
      <c r="A29" s="146" t="s">
        <v>94</v>
      </c>
      <c r="B29" s="147">
        <v>4</v>
      </c>
      <c r="C29" s="23">
        <v>3</v>
      </c>
      <c r="D29" s="23">
        <v>2</v>
      </c>
      <c r="E29" s="23">
        <v>1</v>
      </c>
      <c r="F29" s="23">
        <v>0</v>
      </c>
      <c r="G29" s="22"/>
      <c r="H29" s="22"/>
      <c r="I29" s="22"/>
      <c r="J29" s="148" cm="1">
        <f t="array" ref="J29">INDEX($C$1:$I$39,ROW(B29),B29)</f>
        <v>0</v>
      </c>
      <c r="K29" s="149">
        <v>1</v>
      </c>
      <c r="L29" s="150">
        <f t="shared" si="0"/>
        <v>0</v>
      </c>
      <c r="N29" s="149"/>
    </row>
    <row r="30" spans="1:14" x14ac:dyDescent="0.3">
      <c r="A30" s="146" t="s">
        <v>95</v>
      </c>
      <c r="B30" s="147">
        <v>3</v>
      </c>
      <c r="C30" s="23">
        <v>2</v>
      </c>
      <c r="D30" s="23">
        <v>1</v>
      </c>
      <c r="E30" s="23">
        <v>0</v>
      </c>
      <c r="F30" s="22"/>
      <c r="G30" s="22"/>
      <c r="H30" s="22"/>
      <c r="I30" s="22"/>
      <c r="J30" s="148" cm="1">
        <f t="array" ref="J30">INDEX($C$1:$I$39,ROW(B30),B30)</f>
        <v>0</v>
      </c>
      <c r="K30" s="149">
        <v>3</v>
      </c>
      <c r="L30" s="150">
        <f t="shared" si="0"/>
        <v>0</v>
      </c>
      <c r="N30" s="149"/>
    </row>
    <row r="31" spans="1:14" x14ac:dyDescent="0.3">
      <c r="A31" s="146" t="s">
        <v>96</v>
      </c>
      <c r="B31" s="147">
        <v>2</v>
      </c>
      <c r="C31" s="23">
        <v>2</v>
      </c>
      <c r="D31" s="23">
        <v>0</v>
      </c>
      <c r="E31" s="22"/>
      <c r="F31" s="22"/>
      <c r="G31" s="22"/>
      <c r="H31" s="22"/>
      <c r="I31" s="22"/>
      <c r="J31" s="148" cm="1">
        <f t="array" ref="J31">INDEX($C$1:$I$39,ROW(B31),B31)</f>
        <v>0</v>
      </c>
      <c r="K31" s="149">
        <v>2</v>
      </c>
      <c r="L31" s="150">
        <f t="shared" si="0"/>
        <v>0</v>
      </c>
      <c r="N31" s="149"/>
    </row>
    <row r="32" spans="1:14" x14ac:dyDescent="0.3">
      <c r="A32" s="146" t="s">
        <v>97</v>
      </c>
      <c r="B32" s="147">
        <v>3</v>
      </c>
      <c r="C32" s="23">
        <v>3</v>
      </c>
      <c r="D32" s="23">
        <v>2</v>
      </c>
      <c r="E32" s="23">
        <v>0</v>
      </c>
      <c r="F32" s="22"/>
      <c r="G32" s="22"/>
      <c r="H32" s="22"/>
      <c r="I32" s="22"/>
      <c r="J32" s="148" cm="1">
        <f t="array" ref="J32">INDEX($C$1:$I$39,ROW(B32),B32)</f>
        <v>0</v>
      </c>
      <c r="K32" s="149">
        <v>3</v>
      </c>
      <c r="L32" s="150">
        <f t="shared" si="0"/>
        <v>0</v>
      </c>
      <c r="N32" s="149"/>
    </row>
    <row r="33" spans="1:14" x14ac:dyDescent="0.3">
      <c r="A33" s="7" t="s">
        <v>7</v>
      </c>
      <c r="B33" s="7"/>
      <c r="C33" s="7"/>
      <c r="D33" s="7"/>
      <c r="E33" s="7"/>
      <c r="F33" s="7"/>
      <c r="G33" s="7"/>
      <c r="H33" s="7"/>
      <c r="I33" s="7"/>
      <c r="J33" s="17"/>
      <c r="K33" s="17"/>
      <c r="L33" s="145"/>
      <c r="N33" s="190">
        <f>SUM(L28:L32)</f>
        <v>0</v>
      </c>
    </row>
    <row r="34" spans="1:14" x14ac:dyDescent="0.3">
      <c r="A34" s="146" t="s">
        <v>98</v>
      </c>
      <c r="B34" s="147">
        <v>3</v>
      </c>
      <c r="C34" s="23">
        <v>3</v>
      </c>
      <c r="D34" s="23">
        <v>1</v>
      </c>
      <c r="E34" s="23">
        <v>0</v>
      </c>
      <c r="F34" s="22"/>
      <c r="G34" s="22"/>
      <c r="H34" s="22"/>
      <c r="I34" s="22"/>
      <c r="J34" s="148" cm="1">
        <f t="array" ref="J34">INDEX($C$1:$I$39,ROW(B34),B34)</f>
        <v>0</v>
      </c>
      <c r="K34" s="149">
        <v>3</v>
      </c>
      <c r="L34" s="150">
        <f t="shared" si="0"/>
        <v>0</v>
      </c>
      <c r="N34" s="149"/>
    </row>
    <row r="35" spans="1:14" x14ac:dyDescent="0.3">
      <c r="A35" s="146" t="s">
        <v>99</v>
      </c>
      <c r="B35" s="147">
        <v>3</v>
      </c>
      <c r="C35" s="23">
        <v>3</v>
      </c>
      <c r="D35" s="23">
        <v>1</v>
      </c>
      <c r="E35" s="23">
        <v>0</v>
      </c>
      <c r="F35" s="22"/>
      <c r="G35" s="22"/>
      <c r="H35" s="22"/>
      <c r="I35" s="22"/>
      <c r="J35" s="148" cm="1">
        <f t="array" ref="J35">INDEX($C$1:$I$39,ROW(B35),B35)</f>
        <v>0</v>
      </c>
      <c r="K35" s="149">
        <v>3</v>
      </c>
      <c r="L35" s="150">
        <f t="shared" si="0"/>
        <v>0</v>
      </c>
      <c r="N35" s="149"/>
    </row>
    <row r="36" spans="1:14" x14ac:dyDescent="0.3">
      <c r="A36" s="146" t="s">
        <v>101</v>
      </c>
      <c r="B36" s="147">
        <v>3</v>
      </c>
      <c r="C36" s="23">
        <v>3</v>
      </c>
      <c r="D36" s="23">
        <v>1</v>
      </c>
      <c r="E36" s="23">
        <v>0</v>
      </c>
      <c r="F36" s="22"/>
      <c r="G36" s="22"/>
      <c r="H36" s="22"/>
      <c r="I36" s="22"/>
      <c r="J36" s="148" cm="1">
        <f t="array" ref="J36">INDEX($C$1:$I$39,ROW(B36),B36)</f>
        <v>0</v>
      </c>
      <c r="K36" s="149">
        <v>3</v>
      </c>
      <c r="L36" s="150">
        <f t="shared" si="0"/>
        <v>0</v>
      </c>
      <c r="N36" s="149"/>
    </row>
    <row r="37" spans="1:14" x14ac:dyDescent="0.3">
      <c r="A37" s="146" t="s">
        <v>102</v>
      </c>
      <c r="B37" s="147">
        <v>3</v>
      </c>
      <c r="C37" s="23">
        <v>2</v>
      </c>
      <c r="D37" s="23">
        <v>1</v>
      </c>
      <c r="E37" s="23">
        <v>0</v>
      </c>
      <c r="F37" s="22"/>
      <c r="G37" s="22"/>
      <c r="H37" s="22"/>
      <c r="I37" s="22"/>
      <c r="J37" s="148" cm="1">
        <f t="array" ref="J37">INDEX($C$1:$I$39,ROW(B37),B37)</f>
        <v>0</v>
      </c>
      <c r="K37" s="149">
        <v>1</v>
      </c>
      <c r="L37" s="150">
        <f t="shared" si="0"/>
        <v>0</v>
      </c>
      <c r="N37" s="149"/>
    </row>
    <row r="38" spans="1:14" x14ac:dyDescent="0.3">
      <c r="A38" s="146" t="s">
        <v>103</v>
      </c>
      <c r="B38" s="147">
        <v>3</v>
      </c>
      <c r="C38" s="23">
        <v>3</v>
      </c>
      <c r="D38" s="23">
        <v>2</v>
      </c>
      <c r="E38" s="23">
        <v>0</v>
      </c>
      <c r="F38" s="22"/>
      <c r="G38" s="22"/>
      <c r="H38" s="22"/>
      <c r="I38" s="22"/>
      <c r="J38" s="148" cm="1">
        <f t="array" ref="J38">INDEX($C$1:$I$39,ROW(B38),B38)</f>
        <v>0</v>
      </c>
      <c r="K38" s="149">
        <v>3</v>
      </c>
      <c r="L38" s="150">
        <f>J38*K38</f>
        <v>0</v>
      </c>
      <c r="N38" s="149"/>
    </row>
    <row r="39" spans="1:14" x14ac:dyDescent="0.3">
      <c r="A39" s="146" t="s">
        <v>104</v>
      </c>
      <c r="B39" s="147">
        <v>3</v>
      </c>
      <c r="C39" s="23">
        <v>3</v>
      </c>
      <c r="D39" s="23">
        <v>1</v>
      </c>
      <c r="E39" s="23">
        <v>0</v>
      </c>
      <c r="F39" s="22"/>
      <c r="G39" s="22"/>
      <c r="H39" s="22"/>
      <c r="I39" s="22"/>
      <c r="J39" s="148" cm="1">
        <f t="array" ref="J39">INDEX($C$1:$I$39,ROW(B39),B39)</f>
        <v>0</v>
      </c>
      <c r="K39" s="149">
        <v>3</v>
      </c>
      <c r="L39" s="150">
        <f t="shared" si="0"/>
        <v>0</v>
      </c>
      <c r="N39" s="149"/>
    </row>
    <row r="40" spans="1:14" ht="13.5" thickBot="1" x14ac:dyDescent="0.35">
      <c r="A40" s="7"/>
      <c r="B40" s="144"/>
      <c r="C40" s="7"/>
      <c r="D40" s="7"/>
      <c r="E40" s="7"/>
      <c r="F40" s="7"/>
      <c r="G40" s="7"/>
      <c r="H40" s="7"/>
      <c r="I40" s="7"/>
      <c r="J40" s="17"/>
      <c r="K40" s="17"/>
      <c r="L40" s="145"/>
      <c r="N40" s="190">
        <f>SUM(L34:L39)</f>
        <v>0</v>
      </c>
    </row>
    <row r="41" spans="1:14" ht="13.5" thickBot="1" x14ac:dyDescent="0.35">
      <c r="A41" s="7"/>
      <c r="B41" s="144"/>
      <c r="C41" s="7"/>
      <c r="D41" s="7"/>
      <c r="E41" s="7"/>
      <c r="F41" s="7"/>
      <c r="G41" s="7"/>
      <c r="H41" s="7"/>
      <c r="I41" s="7"/>
      <c r="J41" s="17"/>
      <c r="K41" s="17"/>
      <c r="L41" s="151">
        <f>SUM(L2:L40)</f>
        <v>0</v>
      </c>
    </row>
  </sheetData>
  <sheetProtection selectLockedCells="1" selectUn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824D-B65C-40FC-B15C-45BDEB168442}">
  <sheetPr codeName="Tabelle4"/>
  <dimension ref="A1:F10"/>
  <sheetViews>
    <sheetView topLeftCell="A3" zoomScale="99" workbookViewId="0">
      <selection activeCell="H10" sqref="H10"/>
    </sheetView>
  </sheetViews>
  <sheetFormatPr baseColWidth="10" defaultRowHeight="13" x14ac:dyDescent="0.3"/>
  <cols>
    <col min="1" max="1" width="50.296875" customWidth="1"/>
    <col min="2" max="6" width="11.59765625" style="1"/>
  </cols>
  <sheetData>
    <row r="1" spans="1:6" x14ac:dyDescent="0.3">
      <c r="A1" s="4" t="s">
        <v>26</v>
      </c>
      <c r="B1" s="192"/>
      <c r="C1" s="193"/>
      <c r="D1" s="5"/>
      <c r="E1" s="194"/>
      <c r="F1" s="195"/>
    </row>
    <row r="2" spans="1:6" ht="14.5" x14ac:dyDescent="0.3">
      <c r="A2" s="2" t="s">
        <v>1</v>
      </c>
      <c r="B2" s="3">
        <v>10</v>
      </c>
      <c r="C2" s="3">
        <v>22</v>
      </c>
      <c r="D2" s="3">
        <v>33</v>
      </c>
      <c r="E2" s="3">
        <v>45</v>
      </c>
      <c r="F2" s="3">
        <v>57</v>
      </c>
    </row>
    <row r="3" spans="1:6" ht="14.5" x14ac:dyDescent="0.3">
      <c r="A3" s="2" t="s">
        <v>2</v>
      </c>
      <c r="B3" s="3">
        <v>2</v>
      </c>
      <c r="C3" s="3">
        <v>5</v>
      </c>
      <c r="D3" s="3">
        <v>9</v>
      </c>
      <c r="E3" s="3">
        <v>12</v>
      </c>
      <c r="F3" s="3">
        <v>16</v>
      </c>
    </row>
    <row r="4" spans="1:6" ht="16" customHeight="1" x14ac:dyDescent="0.3">
      <c r="A4" s="2" t="s">
        <v>3</v>
      </c>
      <c r="B4" s="3">
        <v>7</v>
      </c>
      <c r="C4" s="3">
        <v>16</v>
      </c>
      <c r="D4" s="3">
        <v>24</v>
      </c>
      <c r="E4" s="3">
        <v>33</v>
      </c>
      <c r="F4" s="3">
        <v>42</v>
      </c>
    </row>
    <row r="5" spans="1:6" ht="14.5" x14ac:dyDescent="0.3">
      <c r="A5" s="2" t="s">
        <v>4</v>
      </c>
      <c r="B5" s="3">
        <v>8</v>
      </c>
      <c r="C5" s="3">
        <v>17</v>
      </c>
      <c r="D5" s="3">
        <v>27</v>
      </c>
      <c r="E5" s="3">
        <v>36</v>
      </c>
      <c r="F5" s="3">
        <v>46</v>
      </c>
    </row>
    <row r="6" spans="1:6" ht="16" customHeight="1" x14ac:dyDescent="0.3">
      <c r="A6" s="2" t="s">
        <v>5</v>
      </c>
      <c r="B6" s="3">
        <v>5</v>
      </c>
      <c r="C6" s="3">
        <v>11</v>
      </c>
      <c r="D6" s="3">
        <v>17</v>
      </c>
      <c r="E6" s="3">
        <v>23</v>
      </c>
      <c r="F6" s="3">
        <v>30</v>
      </c>
    </row>
    <row r="7" spans="1:6" ht="14.5" x14ac:dyDescent="0.3">
      <c r="A7" s="2" t="s">
        <v>6</v>
      </c>
      <c r="B7" s="3">
        <v>6</v>
      </c>
      <c r="C7" s="3">
        <v>13</v>
      </c>
      <c r="D7" s="3">
        <v>19</v>
      </c>
      <c r="E7" s="3">
        <v>26</v>
      </c>
      <c r="F7" s="3">
        <v>34</v>
      </c>
    </row>
    <row r="8" spans="1:6" ht="14.5" x14ac:dyDescent="0.3">
      <c r="A8" s="2" t="s">
        <v>7</v>
      </c>
      <c r="B8" s="3">
        <v>8</v>
      </c>
      <c r="C8" s="3">
        <v>18</v>
      </c>
      <c r="D8" s="3">
        <v>27</v>
      </c>
      <c r="E8" s="3">
        <v>37</v>
      </c>
      <c r="F8" s="3">
        <v>47</v>
      </c>
    </row>
    <row r="10" spans="1:6" ht="241" customHeight="1" x14ac:dyDescent="0.3">
      <c r="A10" s="331" t="e" vm="2">
        <v>#VALUE!</v>
      </c>
      <c r="B10" s="331"/>
      <c r="C10" s="331"/>
      <c r="D10" s="331"/>
      <c r="E10" s="331"/>
      <c r="F10" s="331"/>
    </row>
  </sheetData>
  <sheetProtection selectLockedCells="1" selectUnlockedCells="1"/>
  <mergeCells count="1">
    <mergeCell ref="A10:F10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50E2FEA2B55849B749FC9D0C283AB0" ma:contentTypeVersion="18" ma:contentTypeDescription="Ein neues Dokument erstellen." ma:contentTypeScope="" ma:versionID="0b1645c7fe024129caa6ed6f03234b8d">
  <xsd:schema xmlns:xsd="http://www.w3.org/2001/XMLSchema" xmlns:xs="http://www.w3.org/2001/XMLSchema" xmlns:p="http://schemas.microsoft.com/office/2006/metadata/properties" xmlns:ns2="826dd059-0852-4a26-8b13-10438568dbfe" xmlns:ns3="105358c8-b24a-4ecd-aa64-c0ba46cfb587" targetNamespace="http://schemas.microsoft.com/office/2006/metadata/properties" ma:root="true" ma:fieldsID="a476b99341ade78daf2a6aaa291921f7" ns2:_="" ns3:_="">
    <xsd:import namespace="826dd059-0852-4a26-8b13-10438568dbfe"/>
    <xsd:import namespace="105358c8-b24a-4ecd-aa64-c0ba46cfb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dd059-0852-4a26-8b13-10438568db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4fbad28-f5bf-48f6-bd65-6acdd4084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358c8-b24a-4ecd-aa64-c0ba46cfb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ce16b2-38be-4cc3-b449-bbf8a508619e}" ma:internalName="TaxCatchAll" ma:showField="CatchAllData" ma:web="105358c8-b24a-4ecd-aa64-c0ba46cfb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6dd059-0852-4a26-8b13-10438568dbfe">
      <Terms xmlns="http://schemas.microsoft.com/office/infopath/2007/PartnerControls"/>
    </lcf76f155ced4ddcb4097134ff3c332f>
    <TaxCatchAll xmlns="105358c8-b24a-4ecd-aa64-c0ba46cfb587" xsi:nil="true"/>
  </documentManagement>
</p:properties>
</file>

<file path=customXml/itemProps1.xml><?xml version="1.0" encoding="utf-8"?>
<ds:datastoreItem xmlns:ds="http://schemas.openxmlformats.org/officeDocument/2006/customXml" ds:itemID="{5BC09B5A-8F6A-43C1-9841-16278FDD21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D9AA23-3CD8-40DD-9CD4-E33B2772B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6dd059-0852-4a26-8b13-10438568dbfe"/>
    <ds:schemaRef ds:uri="105358c8-b24a-4ecd-aa64-c0ba46cfb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10C471-7175-489C-A5AB-7968D9B8FE09}">
  <ds:schemaRefs>
    <ds:schemaRef ds:uri="http://schemas.openxmlformats.org/package/2006/metadata/core-properties"/>
    <ds:schemaRef ds:uri="7bbe2e81-8324-47bb-be5d-3878c561536e"/>
    <ds:schemaRef ds:uri="http://schemas.microsoft.com/office/2006/documentManagement/types"/>
    <ds:schemaRef ds:uri="http://schemas.microsoft.com/office/infopath/2007/PartnerControls"/>
    <ds:schemaRef ds:uri="54551df3-af14-43c4-a5f5-04f9d40a3589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826dd059-0852-4a26-8b13-10438568dbfe"/>
    <ds:schemaRef ds:uri="105358c8-b24a-4ecd-aa64-c0ba46cfb5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Nutzungsübersicht</vt:lpstr>
      <vt:lpstr>Einschätzungskriterien </vt:lpstr>
      <vt:lpstr>'Einschätzungskriterien '!Druckbereich</vt:lpstr>
      <vt:lpstr>Nutzungsübersicht!Druckbereich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</dc:creator>
  <cp:lastModifiedBy>Isabel Kozma</cp:lastModifiedBy>
  <cp:lastPrinted>2024-04-10T12:05:54Z</cp:lastPrinted>
  <dcterms:created xsi:type="dcterms:W3CDTF">2024-03-13T10:29:41Z</dcterms:created>
  <dcterms:modified xsi:type="dcterms:W3CDTF">2024-11-21T16:40:26Z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0x0101001ED84C3CB55D9A448CF5B7E09A36332A</vt:lpwstr>
  </property>
</Properties>
</file>